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3er trimestre\2. LDF\"/>
    </mc:Choice>
  </mc:AlternateContent>
  <bookViews>
    <workbookView xWindow="0" yWindow="0" windowWidth="28800" windowHeight="11535"/>
  </bookViews>
  <sheets>
    <sheet name="3ER TRIM" sheetId="1" r:id="rId1"/>
  </sheets>
  <definedNames>
    <definedName name="_xlnm._FilterDatabase" localSheetId="0" hidden="1">'3ER TRIM'!$A$8:$I$156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L7" i="1" l="1"/>
  <c r="I125" i="1" l="1"/>
  <c r="I124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59" i="1"/>
  <c r="I60" i="1"/>
  <c r="I61" i="1"/>
  <c r="I63" i="1"/>
  <c r="I64" i="1"/>
  <c r="I65" i="1"/>
  <c r="I66" i="1"/>
  <c r="I67" i="1"/>
  <c r="I68" i="1"/>
  <c r="I69" i="1"/>
  <c r="I71" i="1"/>
  <c r="I72" i="1"/>
  <c r="I73" i="1"/>
  <c r="I75" i="1"/>
  <c r="I76" i="1"/>
  <c r="I77" i="1"/>
  <c r="I78" i="1"/>
  <c r="I79" i="1"/>
  <c r="I80" i="1"/>
  <c r="I81" i="1"/>
  <c r="I82" i="1"/>
  <c r="I84" i="1"/>
  <c r="I86" i="1"/>
  <c r="I87" i="1"/>
  <c r="I88" i="1"/>
  <c r="I89" i="1"/>
  <c r="I90" i="1"/>
  <c r="I91" i="1"/>
  <c r="I92" i="1"/>
  <c r="I94" i="1"/>
  <c r="I95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1" i="1"/>
  <c r="I122" i="1"/>
  <c r="I126" i="1"/>
  <c r="I127" i="1"/>
  <c r="I128" i="1"/>
  <c r="I129" i="1"/>
  <c r="I130" i="1"/>
  <c r="I11" i="1"/>
  <c r="L11" i="1" l="1"/>
  <c r="E11" i="1"/>
  <c r="E57" i="1" l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I74" i="1" s="1"/>
  <c r="D74" i="1"/>
  <c r="C74" i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I38" i="1" l="1"/>
  <c r="I10" i="1"/>
  <c r="I58" i="1"/>
  <c r="C8" i="1"/>
  <c r="I123" i="1"/>
  <c r="E145" i="1"/>
  <c r="I113" i="1"/>
  <c r="I18" i="1"/>
  <c r="I62" i="1"/>
  <c r="I93" i="1"/>
  <c r="I28" i="1"/>
  <c r="I70" i="1"/>
  <c r="I48" i="1"/>
  <c r="I85" i="1"/>
  <c r="I103" i="1"/>
  <c r="E133" i="1"/>
  <c r="E70" i="1"/>
  <c r="E123" i="1"/>
  <c r="E113" i="1"/>
  <c r="G83" i="1"/>
  <c r="E103" i="1"/>
  <c r="D83" i="1"/>
  <c r="C83" i="1"/>
  <c r="E93" i="1"/>
  <c r="F83" i="1"/>
  <c r="H85" i="1"/>
  <c r="F8" i="1"/>
  <c r="D8" i="1"/>
  <c r="G8" i="1"/>
  <c r="E58" i="1"/>
  <c r="H149" i="1"/>
  <c r="H38" i="1"/>
  <c r="H62" i="1"/>
  <c r="H58" i="1"/>
  <c r="H48" i="1"/>
  <c r="H74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13" i="1" s="1"/>
  <c r="H125" i="1"/>
  <c r="H123" i="1" s="1"/>
  <c r="H135" i="1"/>
  <c r="H133" i="1" s="1"/>
  <c r="H147" i="1"/>
  <c r="H145" i="1" s="1"/>
  <c r="K9" i="1" l="1"/>
  <c r="J9" i="1"/>
  <c r="K6" i="1" s="1"/>
  <c r="C158" i="1"/>
  <c r="I83" i="1"/>
  <c r="G158" i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<sst xmlns="http://schemas.openxmlformats.org/spreadsheetml/2006/main" count="161" uniqueCount="92">
  <si>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</si>
  <si>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</si>
  <si>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</si>
  <si>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</si>
  <si>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</si>
  <si>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</si>
  <si>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</si>
  <si>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</si>
  <si>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</si>
  <si>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</si>
  <si>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</si>
  <si>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</si>
  <si>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</si>
  <si>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</si>
  <si>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</si>
  <si>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</si>
  <si>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</si>
  <si>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</si>
  <si>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</si>
  <si>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</si>
  <si>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</si>
  <si>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</si>
  <si>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</si>
  <si>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</si>
  <si>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</si>
  <si>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</si>
  <si>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</si>
  <si>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</si>
  <si>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</si>
  <si>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</si>
  <si>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</si>
  <si>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</si>
  <si>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</si>
  <si>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</si>
  <si>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</si>
  <si>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</si>
  <si>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</si>
  <si>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</si>
  <si>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</si>
  <si>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</si>
  <si>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</si>
  <si>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</si>
  <si>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</si>
  <si>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</si>
  <si>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</si>
  <si>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</si>
  <si>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</si>
  <si>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</si>
  <si>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</si>
  <si>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</si>
  <si>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</si>
  <si>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</si>
  <si>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</si>
  <si>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</si>
  <si>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</si>
  <si>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</si>
  <si>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</si>
  <si>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</si>
  <si>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</si>
  <si>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</si>
  <si>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</si>
  <si>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</si>
  <si>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</si>
  <si>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</si>
  <si>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</si>
  <si>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</si>
  <si>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</si>
  <si>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</si>
  <si>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</si>
  <si>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</si>
  <si>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</si>
  <si>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</si>
  <si>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</si>
  <si>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</si>
  <si>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</si>
  <si>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</si>
  <si>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</si>
  <si>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</si>
  <si>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</si>
  <si>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</si>
  <si>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</si>
  <si>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</si>
  <si>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</si>
  <si>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</si>
  <si>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</si>
  <si>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</si>
  <si>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</si>
  <si>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</si>
  <si>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</si>
  <si>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</si>
  <si>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A PARTIR DE LA 83 ETIQUETADO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</si>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</sst>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4" fontId="0" fillId="0" borderId="0" xfId="0" applyNumberFormat="1"/>
    <xf numFmtId="4" fontId="0" fillId="3" borderId="0" xfId="0" applyNumberFormat="1" applyFill="1"/>
    <xf numFmtId="4" fontId="0" fillId="0" borderId="0" xfId="0" applyNumberForma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workbookViewId="0">
      <selection activeCell="G125" sqref="G125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  <col min="9" max="10" width="11.7109375" hidden="1" customWidth="1"/>
    <col min="11" max="11" width="12.28515625" hidden="1" customWidth="1"/>
    <col min="12" max="12" width="11.7109375" hidden="1" customWidth="1"/>
    <col min="13" max="24" width="0" hidden="1" customWidth="1"/>
  </cols>
  <sheetData>
    <row r="1" spans="1:12" x14ac:dyDescent="0.25">
      <c r="A1" s="30" t="s">
        <v>1</v>
      </c>
      <c r="B1" s="31"/>
      <c r="C1" s="31"/>
      <c r="D1" s="31"/>
      <c r="E1" s="31"/>
      <c r="F1" s="31"/>
      <c r="G1" s="31"/>
      <c r="H1" s="32"/>
    </row>
    <row r="2" spans="1:12" x14ac:dyDescent="0.25">
      <c r="A2" s="33" t="s">
        <v>4</v>
      </c>
      <c r="B2" s="34"/>
      <c r="C2" s="34"/>
      <c r="D2" s="34"/>
      <c r="E2" s="34"/>
      <c r="F2" s="34"/>
      <c r="G2" s="34"/>
      <c r="H2" s="35"/>
    </row>
    <row r="3" spans="1:12" s="5" customFormat="1" x14ac:dyDescent="0.25">
      <c r="A3" s="33" t="s">
        <v>5</v>
      </c>
      <c r="B3" s="34"/>
      <c r="C3" s="34"/>
      <c r="D3" s="34"/>
      <c r="E3" s="34"/>
      <c r="F3" s="34"/>
      <c r="G3" s="34"/>
      <c r="H3" s="35"/>
    </row>
    <row r="4" spans="1:12" x14ac:dyDescent="0.25">
      <c r="A4" s="33" t="s">
        <v>91</v>
      </c>
      <c r="B4" s="34"/>
      <c r="C4" s="34"/>
      <c r="D4" s="34"/>
      <c r="E4" s="34"/>
      <c r="F4" s="34"/>
      <c r="G4" s="34"/>
      <c r="H4" s="35"/>
    </row>
    <row r="5" spans="1:12" ht="15.75" thickBot="1" x14ac:dyDescent="0.3">
      <c r="A5" s="36" t="s">
        <v>0</v>
      </c>
      <c r="B5" s="37"/>
      <c r="C5" s="37"/>
      <c r="D5" s="37"/>
      <c r="E5" s="37"/>
      <c r="F5" s="37"/>
      <c r="G5" s="37"/>
      <c r="H5" s="38"/>
      <c r="K5">
        <v>4730675.6100000003</v>
      </c>
    </row>
    <row r="6" spans="1:12" s="2" customFormat="1" ht="15.75" thickBot="1" x14ac:dyDescent="0.3">
      <c r="A6" s="28" t="s">
        <v>2</v>
      </c>
      <c r="B6" s="28"/>
      <c r="C6" s="39" t="s">
        <v>6</v>
      </c>
      <c r="D6" s="40"/>
      <c r="E6" s="40"/>
      <c r="F6" s="40"/>
      <c r="G6" s="41"/>
      <c r="H6" s="42" t="s">
        <v>7</v>
      </c>
      <c r="K6" s="27">
        <f>+K5-J9</f>
        <v>3513175.6700000027</v>
      </c>
    </row>
    <row r="7" spans="1:12" ht="30.75" thickBot="1" x14ac:dyDescent="0.3">
      <c r="A7" s="29"/>
      <c r="B7" s="29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3"/>
      <c r="J7" s="25">
        <v>1116442</v>
      </c>
      <c r="L7" s="25">
        <f>+J7-1088924.3</f>
        <v>27517.699999999953</v>
      </c>
    </row>
    <row r="8" spans="1:12" x14ac:dyDescent="0.25">
      <c r="A8" s="44" t="s">
        <v>12</v>
      </c>
      <c r="B8" s="45"/>
      <c r="C8" s="22">
        <f t="shared" ref="C8:H8" si="0">SUM(C10,C18,C28,C38,C48,C58,C62,C70,C74)</f>
        <v>47010070</v>
      </c>
      <c r="D8" s="22">
        <f t="shared" si="0"/>
        <v>2081703.0600000003</v>
      </c>
      <c r="E8" s="22">
        <f t="shared" si="0"/>
        <v>49091773.059999995</v>
      </c>
      <c r="F8" s="22">
        <f t="shared" si="0"/>
        <v>29842591.07</v>
      </c>
      <c r="G8" s="22">
        <f t="shared" si="0"/>
        <v>28625091.130000003</v>
      </c>
      <c r="H8" s="22">
        <f t="shared" si="0"/>
        <v>19249181.990000002</v>
      </c>
      <c r="J8" t="s">
        <v>90</v>
      </c>
    </row>
    <row r="9" spans="1:12" x14ac:dyDescent="0.25">
      <c r="A9" s="6"/>
      <c r="B9" s="7"/>
      <c r="C9" s="8"/>
      <c r="D9" s="8"/>
      <c r="E9" s="8"/>
      <c r="F9" s="8"/>
      <c r="G9" s="8"/>
      <c r="H9" s="8"/>
      <c r="J9" s="25">
        <f>+F8-G8</f>
        <v>1217499.9399999976</v>
      </c>
      <c r="K9" s="25">
        <f>+F83-G83</f>
        <v>18226.39999999851</v>
      </c>
    </row>
    <row r="10" spans="1:12" x14ac:dyDescent="0.25">
      <c r="A10" s="46" t="s">
        <v>13</v>
      </c>
      <c r="B10" s="47"/>
      <c r="C10" s="23">
        <f>SUM(C11:C17)</f>
        <v>24813383</v>
      </c>
      <c r="D10" s="23">
        <f t="shared" ref="D10:G10" si="1">SUM(D11:D17)</f>
        <v>0</v>
      </c>
      <c r="E10" s="23">
        <f t="shared" si="1"/>
        <v>24813383</v>
      </c>
      <c r="F10" s="23">
        <f t="shared" si="1"/>
        <v>16264537</v>
      </c>
      <c r="G10" s="23">
        <f t="shared" si="1"/>
        <v>15848588</v>
      </c>
      <c r="H10" s="23">
        <f>SUM(H11:H17)</f>
        <v>8548846</v>
      </c>
      <c r="I10" s="25">
        <f>+F10-G10</f>
        <v>415949</v>
      </c>
    </row>
    <row r="11" spans="1:12" x14ac:dyDescent="0.25">
      <c r="A11" s="9"/>
      <c r="B11" s="10" t="s">
        <v>14</v>
      </c>
      <c r="C11" s="11">
        <v>19679861</v>
      </c>
      <c r="D11" s="11">
        <v>0</v>
      </c>
      <c r="E11" s="19">
        <f>+D11+C11</f>
        <v>19679861</v>
      </c>
      <c r="F11" s="11">
        <v>14871639.5</v>
      </c>
      <c r="G11" s="11">
        <v>14476986.5</v>
      </c>
      <c r="H11" s="19">
        <f>+E11-F11</f>
        <v>4808221.5</v>
      </c>
      <c r="I11" s="26">
        <f>+F11-G11</f>
        <v>394653</v>
      </c>
      <c r="K11" s="25">
        <v>1412951</v>
      </c>
      <c r="L11" s="25">
        <f>+I11+I13-K11</f>
        <v>-997002</v>
      </c>
    </row>
    <row r="12" spans="1:12" x14ac:dyDescent="0.25">
      <c r="A12" s="9"/>
      <c r="B12" s="10" t="s">
        <v>15</v>
      </c>
      <c r="C12" s="11">
        <v>0</v>
      </c>
      <c r="D12" s="11">
        <v>0</v>
      </c>
      <c r="E12" s="19">
        <f t="shared" ref="E12:E17" si="2">+D12+C12</f>
        <v>0</v>
      </c>
      <c r="F12" s="11">
        <v>0</v>
      </c>
      <c r="G12" s="11">
        <v>0</v>
      </c>
      <c r="H12" s="19">
        <f t="shared" ref="H12:H57" si="3">+E12-F12</f>
        <v>0</v>
      </c>
      <c r="I12" s="26">
        <f t="shared" ref="I12:I75" si="4">+F12-G12</f>
        <v>0</v>
      </c>
    </row>
    <row r="13" spans="1:12" x14ac:dyDescent="0.25">
      <c r="A13" s="9"/>
      <c r="B13" s="10" t="s">
        <v>16</v>
      </c>
      <c r="C13" s="11">
        <v>5133522</v>
      </c>
      <c r="D13" s="11">
        <v>0</v>
      </c>
      <c r="E13" s="19">
        <f t="shared" si="2"/>
        <v>5133522</v>
      </c>
      <c r="F13" s="11">
        <v>1392897.5</v>
      </c>
      <c r="G13" s="11">
        <v>1371601.5</v>
      </c>
      <c r="H13" s="19">
        <f t="shared" si="3"/>
        <v>3740624.5</v>
      </c>
      <c r="I13" s="26">
        <f t="shared" si="4"/>
        <v>21296</v>
      </c>
    </row>
    <row r="14" spans="1:12" x14ac:dyDescent="0.25">
      <c r="A14" s="9"/>
      <c r="B14" s="10" t="s">
        <v>17</v>
      </c>
      <c r="C14" s="11">
        <v>0</v>
      </c>
      <c r="D14" s="11">
        <v>0</v>
      </c>
      <c r="E14" s="19">
        <f t="shared" si="2"/>
        <v>0</v>
      </c>
      <c r="F14" s="11">
        <v>0</v>
      </c>
      <c r="G14" s="11">
        <v>0</v>
      </c>
      <c r="H14" s="19">
        <f t="shared" si="3"/>
        <v>0</v>
      </c>
      <c r="I14" s="25">
        <f t="shared" si="4"/>
        <v>0</v>
      </c>
    </row>
    <row r="15" spans="1:12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  <c r="I15" s="25">
        <f t="shared" si="4"/>
        <v>0</v>
      </c>
    </row>
    <row r="16" spans="1:12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  <c r="I16" s="25">
        <f t="shared" si="4"/>
        <v>0</v>
      </c>
    </row>
    <row r="17" spans="1:9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  <c r="I17" s="25">
        <f t="shared" si="4"/>
        <v>0</v>
      </c>
    </row>
    <row r="18" spans="1:9" x14ac:dyDescent="0.25">
      <c r="A18" s="46" t="s">
        <v>21</v>
      </c>
      <c r="B18" s="47"/>
      <c r="C18" s="23">
        <f t="shared" ref="C18:G18" si="5">SUM(C19:C27)</f>
        <v>4594852</v>
      </c>
      <c r="D18" s="23">
        <f t="shared" si="5"/>
        <v>2011989.7000000002</v>
      </c>
      <c r="E18" s="23">
        <f t="shared" si="5"/>
        <v>6606841.7000000002</v>
      </c>
      <c r="F18" s="23">
        <f t="shared" si="5"/>
        <v>4485207.7699999996</v>
      </c>
      <c r="G18" s="23">
        <f t="shared" si="5"/>
        <v>3937705.99</v>
      </c>
      <c r="H18" s="23">
        <f>SUM(H19:H27)</f>
        <v>2121633.9300000006</v>
      </c>
      <c r="I18" s="25">
        <f t="shared" si="4"/>
        <v>547501.77999999933</v>
      </c>
    </row>
    <row r="19" spans="1:9" x14ac:dyDescent="0.25">
      <c r="A19" s="9"/>
      <c r="B19" s="10" t="s">
        <v>22</v>
      </c>
      <c r="C19" s="11">
        <v>2188672</v>
      </c>
      <c r="D19" s="11">
        <v>2098190.16</v>
      </c>
      <c r="E19" s="19">
        <f>+D19+C19</f>
        <v>4286862.16</v>
      </c>
      <c r="F19" s="11">
        <v>3389298.57</v>
      </c>
      <c r="G19" s="11">
        <v>2963958.74</v>
      </c>
      <c r="H19" s="19">
        <f t="shared" si="3"/>
        <v>897563.59000000032</v>
      </c>
      <c r="I19" s="25">
        <f t="shared" si="4"/>
        <v>425339.82999999961</v>
      </c>
    </row>
    <row r="20" spans="1:9" x14ac:dyDescent="0.25">
      <c r="A20" s="9"/>
      <c r="B20" s="10" t="s">
        <v>23</v>
      </c>
      <c r="C20" s="11">
        <v>113301</v>
      </c>
      <c r="D20" s="11">
        <v>-16.75</v>
      </c>
      <c r="E20" s="19">
        <f t="shared" ref="E20:E57" si="6">+D20+C20</f>
        <v>113284.25</v>
      </c>
      <c r="F20" s="11">
        <v>22223.78</v>
      </c>
      <c r="G20" s="11">
        <v>22223.78</v>
      </c>
      <c r="H20" s="19">
        <f t="shared" si="3"/>
        <v>91060.47</v>
      </c>
      <c r="I20" s="25">
        <f t="shared" si="4"/>
        <v>0</v>
      </c>
    </row>
    <row r="21" spans="1:9" x14ac:dyDescent="0.25">
      <c r="A21" s="9"/>
      <c r="B21" s="10" t="s">
        <v>24</v>
      </c>
      <c r="C21" s="11">
        <v>0</v>
      </c>
      <c r="D21" s="11">
        <v>0</v>
      </c>
      <c r="E21" s="19">
        <f>+D21+C21</f>
        <v>0</v>
      </c>
      <c r="F21" s="11">
        <v>0</v>
      </c>
      <c r="G21" s="11">
        <v>0</v>
      </c>
      <c r="H21" s="19">
        <f t="shared" si="3"/>
        <v>0</v>
      </c>
      <c r="I21" s="25">
        <f t="shared" si="4"/>
        <v>0</v>
      </c>
    </row>
    <row r="22" spans="1:9" x14ac:dyDescent="0.25">
      <c r="A22" s="9"/>
      <c r="B22" s="10" t="s">
        <v>25</v>
      </c>
      <c r="C22" s="11">
        <v>735898</v>
      </c>
      <c r="D22" s="11">
        <v>74117.98</v>
      </c>
      <c r="E22" s="19">
        <f>+D22+C22</f>
        <v>810015.98</v>
      </c>
      <c r="F22" s="11">
        <v>382970.5</v>
      </c>
      <c r="G22" s="11">
        <v>382970.5</v>
      </c>
      <c r="H22" s="19">
        <f t="shared" si="3"/>
        <v>427045.48</v>
      </c>
      <c r="I22" s="25">
        <f t="shared" si="4"/>
        <v>0</v>
      </c>
    </row>
    <row r="23" spans="1:9" x14ac:dyDescent="0.25">
      <c r="A23" s="9"/>
      <c r="B23" s="10" t="s">
        <v>26</v>
      </c>
      <c r="C23" s="11">
        <v>46103</v>
      </c>
      <c r="D23" s="11">
        <v>79633.67</v>
      </c>
      <c r="E23" s="19">
        <f t="shared" si="6"/>
        <v>125736.67</v>
      </c>
      <c r="F23" s="11">
        <v>101905.85</v>
      </c>
      <c r="G23" s="11">
        <v>101905.85</v>
      </c>
      <c r="H23" s="19">
        <f t="shared" si="3"/>
        <v>23830.819999999992</v>
      </c>
      <c r="I23" s="25">
        <f t="shared" si="4"/>
        <v>0</v>
      </c>
    </row>
    <row r="24" spans="1:9" x14ac:dyDescent="0.25">
      <c r="A24" s="9"/>
      <c r="B24" s="10" t="s">
        <v>27</v>
      </c>
      <c r="C24" s="11">
        <v>780000</v>
      </c>
      <c r="D24" s="11">
        <v>-292494.03000000003</v>
      </c>
      <c r="E24" s="19">
        <f t="shared" si="6"/>
        <v>487505.97</v>
      </c>
      <c r="F24" s="11">
        <v>261737.74</v>
      </c>
      <c r="G24" s="11">
        <v>261737.74</v>
      </c>
      <c r="H24" s="19">
        <f t="shared" si="3"/>
        <v>225768.22999999998</v>
      </c>
      <c r="I24" s="26">
        <f t="shared" si="4"/>
        <v>0</v>
      </c>
    </row>
    <row r="25" spans="1:9" x14ac:dyDescent="0.25">
      <c r="A25" s="9"/>
      <c r="B25" s="10" t="s">
        <v>28</v>
      </c>
      <c r="C25" s="11">
        <v>194095</v>
      </c>
      <c r="D25" s="11">
        <v>23042.31</v>
      </c>
      <c r="E25" s="19">
        <f t="shared" si="6"/>
        <v>217137.31</v>
      </c>
      <c r="F25" s="11">
        <v>184862.49</v>
      </c>
      <c r="G25" s="11">
        <v>62700.54</v>
      </c>
      <c r="H25" s="19">
        <f t="shared" si="3"/>
        <v>32274.820000000007</v>
      </c>
      <c r="I25" s="25">
        <f t="shared" si="4"/>
        <v>122161.94999999998</v>
      </c>
    </row>
    <row r="26" spans="1:9" x14ac:dyDescent="0.25">
      <c r="A26" s="9"/>
      <c r="B26" s="10" t="s">
        <v>29</v>
      </c>
      <c r="C26" s="11">
        <v>0</v>
      </c>
      <c r="D26" s="11">
        <v>0</v>
      </c>
      <c r="E26" s="19">
        <f t="shared" si="6"/>
        <v>0</v>
      </c>
      <c r="F26" s="11">
        <v>0</v>
      </c>
      <c r="G26" s="11">
        <v>0</v>
      </c>
      <c r="H26" s="19">
        <f t="shared" si="3"/>
        <v>0</v>
      </c>
      <c r="I26" s="25">
        <f t="shared" si="4"/>
        <v>0</v>
      </c>
    </row>
    <row r="27" spans="1:9" x14ac:dyDescent="0.25">
      <c r="A27" s="9"/>
      <c r="B27" s="10" t="s">
        <v>30</v>
      </c>
      <c r="C27" s="11">
        <v>536783</v>
      </c>
      <c r="D27" s="11">
        <v>29516.36</v>
      </c>
      <c r="E27" s="19">
        <f t="shared" si="6"/>
        <v>566299.36</v>
      </c>
      <c r="F27" s="11">
        <v>142208.84</v>
      </c>
      <c r="G27" s="11">
        <v>142208.84</v>
      </c>
      <c r="H27" s="19">
        <f t="shared" si="3"/>
        <v>424090.52</v>
      </c>
      <c r="I27" s="25">
        <f t="shared" si="4"/>
        <v>0</v>
      </c>
    </row>
    <row r="28" spans="1:9" x14ac:dyDescent="0.25">
      <c r="A28" s="46" t="s">
        <v>31</v>
      </c>
      <c r="B28" s="47"/>
      <c r="C28" s="23">
        <f t="shared" ref="C28:H28" si="7">SUM(C29:C37)</f>
        <v>13929152</v>
      </c>
      <c r="D28" s="23">
        <f t="shared" si="7"/>
        <v>-222505.73</v>
      </c>
      <c r="E28" s="23">
        <f t="shared" si="7"/>
        <v>13706646.270000003</v>
      </c>
      <c r="F28" s="23">
        <f t="shared" si="7"/>
        <v>6947663.6000000006</v>
      </c>
      <c r="G28" s="23">
        <f t="shared" si="7"/>
        <v>6712663.6600000001</v>
      </c>
      <c r="H28" s="23">
        <f t="shared" si="7"/>
        <v>6758982.6699999999</v>
      </c>
      <c r="I28" s="25">
        <f t="shared" si="4"/>
        <v>234999.94000000041</v>
      </c>
    </row>
    <row r="29" spans="1:9" x14ac:dyDescent="0.25">
      <c r="A29" s="9"/>
      <c r="B29" s="10" t="s">
        <v>32</v>
      </c>
      <c r="C29" s="11">
        <v>1749348</v>
      </c>
      <c r="D29" s="11">
        <v>0</v>
      </c>
      <c r="E29" s="19">
        <f t="shared" si="6"/>
        <v>1749348</v>
      </c>
      <c r="F29" s="11">
        <v>1011564.58</v>
      </c>
      <c r="G29" s="11">
        <v>1011564.58</v>
      </c>
      <c r="H29" s="19">
        <f t="shared" si="3"/>
        <v>737783.42</v>
      </c>
      <c r="I29" s="25">
        <f t="shared" si="4"/>
        <v>0</v>
      </c>
    </row>
    <row r="30" spans="1:9" x14ac:dyDescent="0.25">
      <c r="A30" s="9"/>
      <c r="B30" s="10" t="s">
        <v>33</v>
      </c>
      <c r="C30" s="11">
        <v>657394</v>
      </c>
      <c r="D30" s="11">
        <v>142137.18</v>
      </c>
      <c r="E30" s="19">
        <f t="shared" si="6"/>
        <v>799531.17999999993</v>
      </c>
      <c r="F30" s="11">
        <v>292641.68</v>
      </c>
      <c r="G30" s="11">
        <v>224641.69</v>
      </c>
      <c r="H30" s="19">
        <f t="shared" si="3"/>
        <v>506889.49999999994</v>
      </c>
      <c r="I30" s="25">
        <f t="shared" si="4"/>
        <v>67999.989999999991</v>
      </c>
    </row>
    <row r="31" spans="1:9" x14ac:dyDescent="0.25">
      <c r="A31" s="9"/>
      <c r="B31" s="10" t="s">
        <v>34</v>
      </c>
      <c r="C31" s="11">
        <v>3683837</v>
      </c>
      <c r="D31" s="11">
        <v>-146258.35999999999</v>
      </c>
      <c r="E31" s="19">
        <f t="shared" si="6"/>
        <v>3537578.64</v>
      </c>
      <c r="F31" s="11">
        <v>2165393.81</v>
      </c>
      <c r="G31" s="11">
        <v>2129476.5499999998</v>
      </c>
      <c r="H31" s="19">
        <f t="shared" si="3"/>
        <v>1372184.83</v>
      </c>
      <c r="I31" s="26">
        <f t="shared" si="4"/>
        <v>35917.260000000242</v>
      </c>
    </row>
    <row r="32" spans="1:9" x14ac:dyDescent="0.25">
      <c r="A32" s="9"/>
      <c r="B32" s="10" t="s">
        <v>35</v>
      </c>
      <c r="C32" s="11">
        <v>680250</v>
      </c>
      <c r="D32" s="11">
        <v>751.11</v>
      </c>
      <c r="E32" s="19">
        <f t="shared" si="6"/>
        <v>681001.11</v>
      </c>
      <c r="F32" s="11">
        <v>247076.66</v>
      </c>
      <c r="G32" s="11">
        <v>247076.66</v>
      </c>
      <c r="H32" s="19">
        <f t="shared" si="3"/>
        <v>433924.44999999995</v>
      </c>
      <c r="I32" s="25">
        <f t="shared" si="4"/>
        <v>0</v>
      </c>
    </row>
    <row r="33" spans="1:9" x14ac:dyDescent="0.25">
      <c r="A33" s="9"/>
      <c r="B33" s="10" t="s">
        <v>36</v>
      </c>
      <c r="C33" s="11">
        <v>2367194</v>
      </c>
      <c r="D33" s="11">
        <v>82151.210000000006</v>
      </c>
      <c r="E33" s="19">
        <f t="shared" si="6"/>
        <v>2449345.21</v>
      </c>
      <c r="F33" s="11">
        <v>1459448.28</v>
      </c>
      <c r="G33" s="11">
        <v>1425544.59</v>
      </c>
      <c r="H33" s="19">
        <f t="shared" si="3"/>
        <v>989896.92999999993</v>
      </c>
      <c r="I33" s="25">
        <f t="shared" si="4"/>
        <v>33903.689999999944</v>
      </c>
    </row>
    <row r="34" spans="1:9" x14ac:dyDescent="0.25">
      <c r="A34" s="9"/>
      <c r="B34" s="10" t="s">
        <v>37</v>
      </c>
      <c r="C34" s="11">
        <v>422375</v>
      </c>
      <c r="D34" s="11">
        <v>72291.8</v>
      </c>
      <c r="E34" s="19">
        <f t="shared" si="6"/>
        <v>494666.8</v>
      </c>
      <c r="F34" s="11">
        <v>267505.15999999997</v>
      </c>
      <c r="G34" s="11">
        <v>170326.16</v>
      </c>
      <c r="H34" s="19">
        <f t="shared" si="3"/>
        <v>227161.64</v>
      </c>
      <c r="I34" s="25">
        <f t="shared" si="4"/>
        <v>97178.999999999971</v>
      </c>
    </row>
    <row r="35" spans="1:9" x14ac:dyDescent="0.25">
      <c r="A35" s="9"/>
      <c r="B35" s="10" t="s">
        <v>38</v>
      </c>
      <c r="C35" s="11">
        <v>319566</v>
      </c>
      <c r="D35" s="11">
        <v>21443.22</v>
      </c>
      <c r="E35" s="19">
        <f t="shared" si="6"/>
        <v>341009.22</v>
      </c>
      <c r="F35" s="11">
        <v>38634.339999999997</v>
      </c>
      <c r="G35" s="11">
        <v>38634.339999999997</v>
      </c>
      <c r="H35" s="19">
        <f t="shared" si="3"/>
        <v>302374.88</v>
      </c>
      <c r="I35" s="25">
        <f t="shared" si="4"/>
        <v>0</v>
      </c>
    </row>
    <row r="36" spans="1:9" x14ac:dyDescent="0.25">
      <c r="A36" s="9"/>
      <c r="B36" s="10" t="s">
        <v>39</v>
      </c>
      <c r="C36" s="11">
        <v>292086</v>
      </c>
      <c r="D36" s="11">
        <v>8483.32</v>
      </c>
      <c r="E36" s="19">
        <f t="shared" si="6"/>
        <v>300569.32</v>
      </c>
      <c r="F36" s="11">
        <v>31317.75</v>
      </c>
      <c r="G36" s="11">
        <v>31317.75</v>
      </c>
      <c r="H36" s="19">
        <f t="shared" si="3"/>
        <v>269251.57</v>
      </c>
      <c r="I36" s="26">
        <f t="shared" si="4"/>
        <v>0</v>
      </c>
    </row>
    <row r="37" spans="1:9" x14ac:dyDescent="0.25">
      <c r="A37" s="9"/>
      <c r="B37" s="10" t="s">
        <v>40</v>
      </c>
      <c r="C37" s="11">
        <v>3757102</v>
      </c>
      <c r="D37" s="11">
        <v>-403505.21</v>
      </c>
      <c r="E37" s="19">
        <f t="shared" si="6"/>
        <v>3353596.79</v>
      </c>
      <c r="F37" s="11">
        <v>1434081.34</v>
      </c>
      <c r="G37" s="11">
        <v>1434081.34</v>
      </c>
      <c r="H37" s="19">
        <f t="shared" si="3"/>
        <v>1919515.45</v>
      </c>
      <c r="I37" s="25">
        <f t="shared" si="4"/>
        <v>0</v>
      </c>
    </row>
    <row r="38" spans="1:9" x14ac:dyDescent="0.25">
      <c r="A38" s="46" t="s">
        <v>41</v>
      </c>
      <c r="B38" s="47"/>
      <c r="C38" s="23">
        <f t="shared" ref="C38:H38" si="8">SUM(C39:C47)</f>
        <v>617430</v>
      </c>
      <c r="D38" s="23">
        <f t="shared" si="8"/>
        <v>220252.08</v>
      </c>
      <c r="E38" s="23">
        <f t="shared" si="8"/>
        <v>837682.08</v>
      </c>
      <c r="F38" s="23">
        <f t="shared" si="8"/>
        <v>410998.22</v>
      </c>
      <c r="G38" s="23">
        <f t="shared" si="8"/>
        <v>410998.22</v>
      </c>
      <c r="H38" s="23">
        <f t="shared" si="8"/>
        <v>426683.86</v>
      </c>
      <c r="I38" s="25">
        <f t="shared" si="4"/>
        <v>0</v>
      </c>
    </row>
    <row r="39" spans="1:9" x14ac:dyDescent="0.25">
      <c r="A39" s="9"/>
      <c r="B39" s="10" t="s">
        <v>42</v>
      </c>
      <c r="C39" s="11">
        <v>0</v>
      </c>
      <c r="D39" s="11">
        <v>0</v>
      </c>
      <c r="E39" s="19">
        <f t="shared" si="6"/>
        <v>0</v>
      </c>
      <c r="F39" s="11">
        <v>0</v>
      </c>
      <c r="G39" s="11">
        <v>0</v>
      </c>
      <c r="H39" s="19">
        <f t="shared" si="3"/>
        <v>0</v>
      </c>
      <c r="I39" s="25">
        <f t="shared" si="4"/>
        <v>0</v>
      </c>
    </row>
    <row r="40" spans="1:9" x14ac:dyDescent="0.25">
      <c r="A40" s="9"/>
      <c r="B40" s="10" t="s">
        <v>43</v>
      </c>
      <c r="C40" s="11">
        <v>0</v>
      </c>
      <c r="D40" s="11">
        <v>0</v>
      </c>
      <c r="E40" s="19">
        <f t="shared" si="6"/>
        <v>0</v>
      </c>
      <c r="F40" s="11">
        <v>0</v>
      </c>
      <c r="G40" s="11">
        <v>0</v>
      </c>
      <c r="H40" s="19">
        <f t="shared" si="3"/>
        <v>0</v>
      </c>
      <c r="I40" s="25">
        <f t="shared" si="4"/>
        <v>0</v>
      </c>
    </row>
    <row r="41" spans="1:9" x14ac:dyDescent="0.25">
      <c r="A41" s="9"/>
      <c r="B41" s="10" t="s">
        <v>44</v>
      </c>
      <c r="C41" s="11">
        <v>0</v>
      </c>
      <c r="D41" s="11">
        <v>0</v>
      </c>
      <c r="E41" s="19">
        <f t="shared" si="6"/>
        <v>0</v>
      </c>
      <c r="F41" s="11">
        <v>0</v>
      </c>
      <c r="G41" s="11">
        <v>0</v>
      </c>
      <c r="H41" s="19">
        <f t="shared" si="3"/>
        <v>0</v>
      </c>
      <c r="I41" s="25">
        <f t="shared" si="4"/>
        <v>0</v>
      </c>
    </row>
    <row r="42" spans="1:9" x14ac:dyDescent="0.25">
      <c r="A42" s="9"/>
      <c r="B42" s="10" t="s">
        <v>45</v>
      </c>
      <c r="C42" s="11">
        <v>617430</v>
      </c>
      <c r="D42" s="11">
        <v>220252.08</v>
      </c>
      <c r="E42" s="19">
        <f t="shared" si="6"/>
        <v>837682.08</v>
      </c>
      <c r="F42" s="11">
        <v>410998.22</v>
      </c>
      <c r="G42" s="11">
        <v>410998.22</v>
      </c>
      <c r="H42" s="19">
        <f t="shared" si="3"/>
        <v>426683.86</v>
      </c>
      <c r="I42" s="25">
        <f t="shared" si="4"/>
        <v>0</v>
      </c>
    </row>
    <row r="43" spans="1:9" x14ac:dyDescent="0.25">
      <c r="A43" s="9"/>
      <c r="B43" s="10" t="s">
        <v>46</v>
      </c>
      <c r="C43" s="11">
        <v>0</v>
      </c>
      <c r="D43" s="11">
        <v>0</v>
      </c>
      <c r="E43" s="19">
        <f t="shared" si="6"/>
        <v>0</v>
      </c>
      <c r="F43" s="11">
        <v>0</v>
      </c>
      <c r="G43" s="11">
        <v>0</v>
      </c>
      <c r="H43" s="19">
        <f t="shared" si="3"/>
        <v>0</v>
      </c>
      <c r="I43" s="25">
        <f t="shared" si="4"/>
        <v>0</v>
      </c>
    </row>
    <row r="44" spans="1:9" x14ac:dyDescent="0.25">
      <c r="A44" s="9"/>
      <c r="B44" s="10" t="s">
        <v>47</v>
      </c>
      <c r="C44" s="11">
        <v>0</v>
      </c>
      <c r="D44" s="11">
        <v>0</v>
      </c>
      <c r="E44" s="19">
        <f t="shared" si="6"/>
        <v>0</v>
      </c>
      <c r="F44" s="11">
        <v>0</v>
      </c>
      <c r="G44" s="11">
        <v>0</v>
      </c>
      <c r="H44" s="19">
        <f t="shared" si="3"/>
        <v>0</v>
      </c>
      <c r="I44" s="25">
        <f t="shared" si="4"/>
        <v>0</v>
      </c>
    </row>
    <row r="45" spans="1:9" x14ac:dyDescent="0.25">
      <c r="A45" s="9"/>
      <c r="B45" s="10" t="s">
        <v>48</v>
      </c>
      <c r="C45" s="11">
        <v>0</v>
      </c>
      <c r="D45" s="11">
        <v>0</v>
      </c>
      <c r="E45" s="19">
        <f t="shared" si="6"/>
        <v>0</v>
      </c>
      <c r="F45" s="11">
        <v>0</v>
      </c>
      <c r="G45" s="11">
        <v>0</v>
      </c>
      <c r="H45" s="19">
        <f t="shared" si="3"/>
        <v>0</v>
      </c>
      <c r="I45" s="25">
        <f t="shared" si="4"/>
        <v>0</v>
      </c>
    </row>
    <row r="46" spans="1:9" x14ac:dyDescent="0.25">
      <c r="A46" s="9"/>
      <c r="B46" s="10" t="s">
        <v>49</v>
      </c>
      <c r="C46" s="11">
        <v>0</v>
      </c>
      <c r="D46" s="11">
        <v>0</v>
      </c>
      <c r="E46" s="19">
        <f t="shared" si="6"/>
        <v>0</v>
      </c>
      <c r="F46" s="11">
        <v>0</v>
      </c>
      <c r="G46" s="11">
        <v>0</v>
      </c>
      <c r="H46" s="19">
        <f t="shared" si="3"/>
        <v>0</v>
      </c>
      <c r="I46" s="25">
        <f t="shared" si="4"/>
        <v>0</v>
      </c>
    </row>
    <row r="47" spans="1:9" x14ac:dyDescent="0.25">
      <c r="A47" s="9"/>
      <c r="B47" s="10" t="s">
        <v>50</v>
      </c>
      <c r="C47" s="11">
        <v>0</v>
      </c>
      <c r="D47" s="11">
        <v>0</v>
      </c>
      <c r="E47" s="19">
        <f t="shared" si="6"/>
        <v>0</v>
      </c>
      <c r="F47" s="11">
        <v>0</v>
      </c>
      <c r="G47" s="11">
        <v>0</v>
      </c>
      <c r="H47" s="19">
        <f t="shared" si="3"/>
        <v>0</v>
      </c>
      <c r="I47" s="25">
        <f t="shared" si="4"/>
        <v>0</v>
      </c>
    </row>
    <row r="48" spans="1:9" x14ac:dyDescent="0.25">
      <c r="A48" s="46" t="s">
        <v>51</v>
      </c>
      <c r="B48" s="47"/>
      <c r="C48" s="23">
        <f t="shared" ref="C48:H48" si="9">SUM(C49:C57)</f>
        <v>3055253</v>
      </c>
      <c r="D48" s="23">
        <f t="shared" si="9"/>
        <v>71967.009999999995</v>
      </c>
      <c r="E48" s="23">
        <f t="shared" si="9"/>
        <v>3127220.01</v>
      </c>
      <c r="F48" s="23">
        <f t="shared" si="9"/>
        <v>1734184.48</v>
      </c>
      <c r="G48" s="23">
        <f t="shared" si="9"/>
        <v>1715135.26</v>
      </c>
      <c r="H48" s="23">
        <f t="shared" si="9"/>
        <v>1393035.53</v>
      </c>
      <c r="I48" s="25">
        <f t="shared" si="4"/>
        <v>19049.219999999972</v>
      </c>
    </row>
    <row r="49" spans="1:9" x14ac:dyDescent="0.25">
      <c r="A49" s="9"/>
      <c r="B49" s="10" t="s">
        <v>52</v>
      </c>
      <c r="C49" s="11">
        <v>1646154</v>
      </c>
      <c r="D49" s="11">
        <v>71967.009999999995</v>
      </c>
      <c r="E49" s="19">
        <f t="shared" si="6"/>
        <v>1718121.01</v>
      </c>
      <c r="F49" s="11">
        <v>1625722.01</v>
      </c>
      <c r="G49" s="11">
        <v>1609222.04</v>
      </c>
      <c r="H49" s="19">
        <f t="shared" si="3"/>
        <v>92399</v>
      </c>
      <c r="I49" s="25">
        <f t="shared" si="4"/>
        <v>16499.969999999972</v>
      </c>
    </row>
    <row r="50" spans="1:9" x14ac:dyDescent="0.25">
      <c r="A50" s="9"/>
      <c r="B50" s="10" t="s">
        <v>53</v>
      </c>
      <c r="C50" s="11">
        <v>109099</v>
      </c>
      <c r="D50" s="11">
        <v>0</v>
      </c>
      <c r="E50" s="19">
        <f t="shared" si="6"/>
        <v>109099</v>
      </c>
      <c r="F50" s="11">
        <v>108462.47</v>
      </c>
      <c r="G50" s="11">
        <v>105913.22</v>
      </c>
      <c r="H50" s="19">
        <f t="shared" si="3"/>
        <v>636.52999999999884</v>
      </c>
      <c r="I50" s="25">
        <f t="shared" si="4"/>
        <v>2549.25</v>
      </c>
    </row>
    <row r="51" spans="1:9" x14ac:dyDescent="0.25">
      <c r="A51" s="9"/>
      <c r="B51" s="10" t="s">
        <v>54</v>
      </c>
      <c r="C51" s="11">
        <v>0</v>
      </c>
      <c r="D51" s="11">
        <v>0</v>
      </c>
      <c r="E51" s="19">
        <f t="shared" si="6"/>
        <v>0</v>
      </c>
      <c r="F51" s="11">
        <v>0</v>
      </c>
      <c r="G51" s="11">
        <v>0</v>
      </c>
      <c r="H51" s="19">
        <f t="shared" si="3"/>
        <v>0</v>
      </c>
      <c r="I51" s="25">
        <f t="shared" si="4"/>
        <v>0</v>
      </c>
    </row>
    <row r="52" spans="1:9" x14ac:dyDescent="0.25">
      <c r="A52" s="9"/>
      <c r="B52" s="10" t="s">
        <v>55</v>
      </c>
      <c r="C52" s="11">
        <v>1300000</v>
      </c>
      <c r="D52" s="11">
        <v>0</v>
      </c>
      <c r="E52" s="19">
        <f t="shared" si="6"/>
        <v>1300000</v>
      </c>
      <c r="F52" s="11">
        <v>0</v>
      </c>
      <c r="G52" s="11">
        <v>0</v>
      </c>
      <c r="H52" s="19">
        <f t="shared" si="3"/>
        <v>1300000</v>
      </c>
      <c r="I52" s="25">
        <f t="shared" si="4"/>
        <v>0</v>
      </c>
    </row>
    <row r="53" spans="1:9" x14ac:dyDescent="0.25">
      <c r="A53" s="9"/>
      <c r="B53" s="10" t="s">
        <v>56</v>
      </c>
      <c r="C53" s="11">
        <v>0</v>
      </c>
      <c r="D53" s="11">
        <v>0</v>
      </c>
      <c r="E53" s="19">
        <f t="shared" si="6"/>
        <v>0</v>
      </c>
      <c r="F53" s="11">
        <v>0</v>
      </c>
      <c r="G53" s="11">
        <v>0</v>
      </c>
      <c r="H53" s="19">
        <f t="shared" si="3"/>
        <v>0</v>
      </c>
      <c r="I53" s="25">
        <f t="shared" si="4"/>
        <v>0</v>
      </c>
    </row>
    <row r="54" spans="1:9" x14ac:dyDescent="0.25">
      <c r="A54" s="9"/>
      <c r="B54" s="10" t="s">
        <v>57</v>
      </c>
      <c r="C54" s="11">
        <v>0</v>
      </c>
      <c r="D54" s="11">
        <v>0</v>
      </c>
      <c r="E54" s="19">
        <f t="shared" si="6"/>
        <v>0</v>
      </c>
      <c r="F54" s="11">
        <v>0</v>
      </c>
      <c r="G54" s="11">
        <v>0</v>
      </c>
      <c r="H54" s="19">
        <f t="shared" si="3"/>
        <v>0</v>
      </c>
      <c r="I54" s="25">
        <f t="shared" si="4"/>
        <v>0</v>
      </c>
    </row>
    <row r="55" spans="1:9" x14ac:dyDescent="0.25">
      <c r="A55" s="9"/>
      <c r="B55" s="10" t="s">
        <v>58</v>
      </c>
      <c r="C55" s="11">
        <v>0</v>
      </c>
      <c r="D55" s="11">
        <v>0</v>
      </c>
      <c r="E55" s="19">
        <f t="shared" si="6"/>
        <v>0</v>
      </c>
      <c r="F55" s="11">
        <v>0</v>
      </c>
      <c r="G55" s="11">
        <v>0</v>
      </c>
      <c r="H55" s="19">
        <f t="shared" si="3"/>
        <v>0</v>
      </c>
      <c r="I55" s="25">
        <f t="shared" si="4"/>
        <v>0</v>
      </c>
    </row>
    <row r="56" spans="1:9" x14ac:dyDescent="0.25">
      <c r="A56" s="9"/>
      <c r="B56" s="10" t="s">
        <v>59</v>
      </c>
      <c r="C56" s="11">
        <v>0</v>
      </c>
      <c r="D56" s="11">
        <v>0</v>
      </c>
      <c r="E56" s="19">
        <f t="shared" si="6"/>
        <v>0</v>
      </c>
      <c r="F56" s="11">
        <v>0</v>
      </c>
      <c r="G56" s="11">
        <v>0</v>
      </c>
      <c r="H56" s="19">
        <f t="shared" si="3"/>
        <v>0</v>
      </c>
      <c r="I56" s="25">
        <f t="shared" si="4"/>
        <v>0</v>
      </c>
    </row>
    <row r="57" spans="1:9" x14ac:dyDescent="0.25">
      <c r="A57" s="9"/>
      <c r="B57" s="10" t="s">
        <v>60</v>
      </c>
      <c r="C57" s="11">
        <v>0</v>
      </c>
      <c r="D57" s="11">
        <v>0</v>
      </c>
      <c r="E57" s="19">
        <f t="shared" si="6"/>
        <v>0</v>
      </c>
      <c r="F57" s="11">
        <v>0</v>
      </c>
      <c r="G57" s="11">
        <v>0</v>
      </c>
      <c r="H57" s="19">
        <f t="shared" si="3"/>
        <v>0</v>
      </c>
      <c r="I57" s="25">
        <f t="shared" si="4"/>
        <v>0</v>
      </c>
    </row>
    <row r="58" spans="1:9" x14ac:dyDescent="0.25">
      <c r="A58" s="46" t="s">
        <v>61</v>
      </c>
      <c r="B58" s="47"/>
      <c r="C58" s="23">
        <f t="shared" ref="C58:H58" si="10">SUM(C59:C61)</f>
        <v>0</v>
      </c>
      <c r="D58" s="23">
        <f t="shared" si="10"/>
        <v>0</v>
      </c>
      <c r="E58" s="23">
        <f t="shared" si="10"/>
        <v>0</v>
      </c>
      <c r="F58" s="23">
        <f t="shared" si="10"/>
        <v>0</v>
      </c>
      <c r="G58" s="23">
        <f t="shared" si="10"/>
        <v>0</v>
      </c>
      <c r="H58" s="23">
        <f t="shared" si="10"/>
        <v>0</v>
      </c>
      <c r="I58" s="25">
        <f t="shared" si="4"/>
        <v>0</v>
      </c>
    </row>
    <row r="59" spans="1:9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1">SUM(E59-F59)</f>
        <v>0</v>
      </c>
      <c r="I59" s="25">
        <f t="shared" si="4"/>
        <v>0</v>
      </c>
    </row>
    <row r="60" spans="1:9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1"/>
        <v>0</v>
      </c>
      <c r="I60" s="25">
        <f t="shared" si="4"/>
        <v>0</v>
      </c>
    </row>
    <row r="61" spans="1:9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1"/>
        <v>0</v>
      </c>
      <c r="I61" s="25">
        <f t="shared" si="4"/>
        <v>0</v>
      </c>
    </row>
    <row r="62" spans="1:9" x14ac:dyDescent="0.25">
      <c r="A62" s="46" t="s">
        <v>65</v>
      </c>
      <c r="B62" s="47"/>
      <c r="C62" s="23">
        <f t="shared" ref="C62:H62" si="12">SUM(C63:C69)</f>
        <v>0</v>
      </c>
      <c r="D62" s="23">
        <f t="shared" si="12"/>
        <v>0</v>
      </c>
      <c r="E62" s="23">
        <f t="shared" si="12"/>
        <v>0</v>
      </c>
      <c r="F62" s="23">
        <f t="shared" si="12"/>
        <v>0</v>
      </c>
      <c r="G62" s="23">
        <f t="shared" si="12"/>
        <v>0</v>
      </c>
      <c r="H62" s="23">
        <f t="shared" si="12"/>
        <v>0</v>
      </c>
      <c r="I62" s="25">
        <f t="shared" si="4"/>
        <v>0</v>
      </c>
    </row>
    <row r="63" spans="1:9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3">SUM(C63,D63)</f>
        <v>0</v>
      </c>
      <c r="F63" s="11">
        <v>0</v>
      </c>
      <c r="G63" s="11">
        <v>0</v>
      </c>
      <c r="H63" s="19">
        <f t="shared" si="11"/>
        <v>0</v>
      </c>
      <c r="I63" s="25">
        <f t="shared" si="4"/>
        <v>0</v>
      </c>
    </row>
    <row r="64" spans="1:9" x14ac:dyDescent="0.25">
      <c r="A64" s="9"/>
      <c r="B64" s="10" t="s">
        <v>67</v>
      </c>
      <c r="C64" s="11">
        <v>0</v>
      </c>
      <c r="D64" s="11">
        <v>0</v>
      </c>
      <c r="E64" s="19">
        <f t="shared" si="13"/>
        <v>0</v>
      </c>
      <c r="F64" s="11">
        <v>0</v>
      </c>
      <c r="G64" s="11">
        <v>0</v>
      </c>
      <c r="H64" s="19">
        <f t="shared" si="11"/>
        <v>0</v>
      </c>
      <c r="I64" s="25">
        <f t="shared" si="4"/>
        <v>0</v>
      </c>
    </row>
    <row r="65" spans="1:9" x14ac:dyDescent="0.25">
      <c r="A65" s="9"/>
      <c r="B65" s="10" t="s">
        <v>68</v>
      </c>
      <c r="C65" s="11">
        <v>0</v>
      </c>
      <c r="D65" s="11">
        <v>0</v>
      </c>
      <c r="E65" s="19">
        <f t="shared" si="13"/>
        <v>0</v>
      </c>
      <c r="F65" s="11">
        <v>0</v>
      </c>
      <c r="G65" s="11">
        <v>0</v>
      </c>
      <c r="H65" s="19">
        <f t="shared" si="11"/>
        <v>0</v>
      </c>
      <c r="I65" s="25">
        <f t="shared" si="4"/>
        <v>0</v>
      </c>
    </row>
    <row r="66" spans="1:9" x14ac:dyDescent="0.25">
      <c r="A66" s="9"/>
      <c r="B66" s="10" t="s">
        <v>69</v>
      </c>
      <c r="C66" s="11">
        <v>0</v>
      </c>
      <c r="D66" s="11">
        <v>0</v>
      </c>
      <c r="E66" s="19">
        <f t="shared" si="13"/>
        <v>0</v>
      </c>
      <c r="F66" s="11">
        <v>0</v>
      </c>
      <c r="G66" s="11">
        <v>0</v>
      </c>
      <c r="H66" s="19">
        <f t="shared" si="11"/>
        <v>0</v>
      </c>
      <c r="I66" s="25">
        <f t="shared" si="4"/>
        <v>0</v>
      </c>
    </row>
    <row r="67" spans="1:9" ht="25.5" x14ac:dyDescent="0.25">
      <c r="A67" s="9"/>
      <c r="B67" s="14" t="s">
        <v>70</v>
      </c>
      <c r="C67" s="11">
        <v>0</v>
      </c>
      <c r="D67" s="11">
        <v>0</v>
      </c>
      <c r="E67" s="19">
        <f t="shared" si="13"/>
        <v>0</v>
      </c>
      <c r="F67" s="11">
        <v>0</v>
      </c>
      <c r="G67" s="11">
        <v>0</v>
      </c>
      <c r="H67" s="19">
        <f t="shared" si="11"/>
        <v>0</v>
      </c>
      <c r="I67" s="25">
        <f t="shared" si="4"/>
        <v>0</v>
      </c>
    </row>
    <row r="68" spans="1:9" x14ac:dyDescent="0.25">
      <c r="A68" s="9"/>
      <c r="B68" s="10" t="s">
        <v>71</v>
      </c>
      <c r="C68" s="11">
        <v>0</v>
      </c>
      <c r="D68" s="11">
        <v>0</v>
      </c>
      <c r="E68" s="19">
        <f t="shared" si="13"/>
        <v>0</v>
      </c>
      <c r="F68" s="11">
        <v>0</v>
      </c>
      <c r="G68" s="11">
        <v>0</v>
      </c>
      <c r="H68" s="19">
        <f t="shared" si="11"/>
        <v>0</v>
      </c>
      <c r="I68" s="25">
        <f t="shared" si="4"/>
        <v>0</v>
      </c>
    </row>
    <row r="69" spans="1:9" x14ac:dyDescent="0.25">
      <c r="A69" s="9"/>
      <c r="B69" s="10" t="s">
        <v>72</v>
      </c>
      <c r="C69" s="11">
        <v>0</v>
      </c>
      <c r="D69" s="11">
        <v>0</v>
      </c>
      <c r="E69" s="19">
        <f t="shared" si="13"/>
        <v>0</v>
      </c>
      <c r="F69" s="11">
        <v>0</v>
      </c>
      <c r="G69" s="11">
        <v>0</v>
      </c>
      <c r="H69" s="19">
        <f t="shared" si="11"/>
        <v>0</v>
      </c>
      <c r="I69" s="25">
        <f t="shared" si="4"/>
        <v>0</v>
      </c>
    </row>
    <row r="70" spans="1:9" x14ac:dyDescent="0.25">
      <c r="A70" s="46" t="s">
        <v>73</v>
      </c>
      <c r="B70" s="47"/>
      <c r="C70" s="23">
        <f t="shared" ref="C70:H70" si="14">SUM(C71:C73)</f>
        <v>0</v>
      </c>
      <c r="D70" s="23">
        <f t="shared" si="14"/>
        <v>0</v>
      </c>
      <c r="E70" s="23">
        <f t="shared" si="14"/>
        <v>0</v>
      </c>
      <c r="F70" s="23">
        <f t="shared" si="14"/>
        <v>0</v>
      </c>
      <c r="G70" s="23">
        <f t="shared" si="14"/>
        <v>0</v>
      </c>
      <c r="H70" s="23">
        <f t="shared" si="14"/>
        <v>0</v>
      </c>
      <c r="I70" s="25">
        <f t="shared" si="4"/>
        <v>0</v>
      </c>
    </row>
    <row r="71" spans="1:9" x14ac:dyDescent="0.25">
      <c r="A71" s="9"/>
      <c r="B71" s="10" t="s">
        <v>74</v>
      </c>
      <c r="C71" s="15">
        <v>0</v>
      </c>
      <c r="D71" s="11">
        <v>0</v>
      </c>
      <c r="E71" s="19">
        <f t="shared" si="13"/>
        <v>0</v>
      </c>
      <c r="F71" s="11">
        <v>0</v>
      </c>
      <c r="G71" s="11">
        <v>0</v>
      </c>
      <c r="H71" s="19">
        <f t="shared" si="11"/>
        <v>0</v>
      </c>
      <c r="I71" s="25">
        <f t="shared" si="4"/>
        <v>0</v>
      </c>
    </row>
    <row r="72" spans="1:9" x14ac:dyDescent="0.25">
      <c r="A72" s="9"/>
      <c r="B72" s="10" t="s">
        <v>75</v>
      </c>
      <c r="C72" s="11">
        <v>0</v>
      </c>
      <c r="D72" s="11">
        <v>0</v>
      </c>
      <c r="E72" s="19">
        <f t="shared" si="13"/>
        <v>0</v>
      </c>
      <c r="F72" s="11">
        <v>0</v>
      </c>
      <c r="G72" s="11">
        <v>0</v>
      </c>
      <c r="H72" s="19">
        <f t="shared" si="11"/>
        <v>0</v>
      </c>
      <c r="I72" s="25">
        <f t="shared" si="4"/>
        <v>0</v>
      </c>
    </row>
    <row r="73" spans="1:9" x14ac:dyDescent="0.25">
      <c r="A73" s="9"/>
      <c r="B73" s="10" t="s">
        <v>76</v>
      </c>
      <c r="C73" s="11">
        <v>0</v>
      </c>
      <c r="D73" s="11">
        <v>0</v>
      </c>
      <c r="E73" s="19">
        <f t="shared" si="13"/>
        <v>0</v>
      </c>
      <c r="F73" s="11">
        <v>0</v>
      </c>
      <c r="G73" s="11">
        <v>0</v>
      </c>
      <c r="H73" s="19">
        <f t="shared" si="11"/>
        <v>0</v>
      </c>
      <c r="I73" s="25">
        <f t="shared" si="4"/>
        <v>0</v>
      </c>
    </row>
    <row r="74" spans="1:9" x14ac:dyDescent="0.25">
      <c r="A74" s="46" t="s">
        <v>77</v>
      </c>
      <c r="B74" s="47"/>
      <c r="C74" s="23">
        <f t="shared" ref="C74:H74" si="15">SUM(C75:C81)</f>
        <v>0</v>
      </c>
      <c r="D74" s="23">
        <f t="shared" si="15"/>
        <v>0</v>
      </c>
      <c r="E74" s="23">
        <f t="shared" si="15"/>
        <v>0</v>
      </c>
      <c r="F74" s="23">
        <f t="shared" si="15"/>
        <v>0</v>
      </c>
      <c r="G74" s="23">
        <f t="shared" si="15"/>
        <v>0</v>
      </c>
      <c r="H74" s="23">
        <f t="shared" si="15"/>
        <v>0</v>
      </c>
      <c r="I74" s="25">
        <f t="shared" si="4"/>
        <v>0</v>
      </c>
    </row>
    <row r="75" spans="1:9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6">SUM(C75,D75)</f>
        <v>0</v>
      </c>
      <c r="F75" s="16">
        <v>0</v>
      </c>
      <c r="G75" s="16">
        <v>0</v>
      </c>
      <c r="H75" s="19">
        <f>SUM(E75-F75)</f>
        <v>0</v>
      </c>
      <c r="I75" s="25">
        <f t="shared" si="4"/>
        <v>0</v>
      </c>
    </row>
    <row r="76" spans="1:9" x14ac:dyDescent="0.25">
      <c r="A76" s="9"/>
      <c r="B76" s="10" t="s">
        <v>79</v>
      </c>
      <c r="C76" s="11">
        <v>0</v>
      </c>
      <c r="D76" s="16">
        <v>0</v>
      </c>
      <c r="E76" s="19">
        <f t="shared" si="16"/>
        <v>0</v>
      </c>
      <c r="F76" s="16">
        <v>0</v>
      </c>
      <c r="G76" s="16">
        <v>0</v>
      </c>
      <c r="H76" s="19">
        <f t="shared" ref="H76:H81" si="17">SUM(E76-F76)</f>
        <v>0</v>
      </c>
      <c r="I76" s="25">
        <f t="shared" ref="I76:I130" si="18">+F76-G76</f>
        <v>0</v>
      </c>
    </row>
    <row r="77" spans="1:9" x14ac:dyDescent="0.25">
      <c r="A77" s="9"/>
      <c r="B77" s="10" t="s">
        <v>80</v>
      </c>
      <c r="C77" s="11">
        <v>0</v>
      </c>
      <c r="D77" s="16">
        <v>0</v>
      </c>
      <c r="E77" s="19">
        <f t="shared" si="16"/>
        <v>0</v>
      </c>
      <c r="F77" s="16">
        <v>0</v>
      </c>
      <c r="G77" s="16">
        <v>0</v>
      </c>
      <c r="H77" s="19">
        <f t="shared" si="17"/>
        <v>0</v>
      </c>
      <c r="I77" s="25">
        <f t="shared" si="18"/>
        <v>0</v>
      </c>
    </row>
    <row r="78" spans="1:9" x14ac:dyDescent="0.25">
      <c r="A78" s="9"/>
      <c r="B78" s="10" t="s">
        <v>81</v>
      </c>
      <c r="C78" s="16">
        <v>0</v>
      </c>
      <c r="D78" s="16">
        <v>0</v>
      </c>
      <c r="E78" s="19">
        <f t="shared" si="16"/>
        <v>0</v>
      </c>
      <c r="F78" s="16">
        <v>0</v>
      </c>
      <c r="G78" s="16">
        <v>0</v>
      </c>
      <c r="H78" s="19">
        <f t="shared" si="17"/>
        <v>0</v>
      </c>
      <c r="I78" s="25">
        <f t="shared" si="18"/>
        <v>0</v>
      </c>
    </row>
    <row r="79" spans="1:9" x14ac:dyDescent="0.25">
      <c r="A79" s="9"/>
      <c r="B79" s="10" t="s">
        <v>82</v>
      </c>
      <c r="C79" s="16">
        <v>0</v>
      </c>
      <c r="D79" s="16">
        <v>0</v>
      </c>
      <c r="E79" s="19">
        <f t="shared" si="16"/>
        <v>0</v>
      </c>
      <c r="F79" s="16">
        <v>0</v>
      </c>
      <c r="G79" s="16">
        <v>0</v>
      </c>
      <c r="H79" s="19">
        <f t="shared" si="17"/>
        <v>0</v>
      </c>
      <c r="I79" s="25">
        <f t="shared" si="18"/>
        <v>0</v>
      </c>
    </row>
    <row r="80" spans="1:9" x14ac:dyDescent="0.25">
      <c r="A80" s="9"/>
      <c r="B80" s="10" t="s">
        <v>83</v>
      </c>
      <c r="C80" s="16">
        <v>0</v>
      </c>
      <c r="D80" s="16">
        <v>0</v>
      </c>
      <c r="E80" s="19">
        <f t="shared" si="16"/>
        <v>0</v>
      </c>
      <c r="F80" s="16">
        <v>0</v>
      </c>
      <c r="G80" s="16">
        <v>0</v>
      </c>
      <c r="H80" s="19">
        <f t="shared" si="17"/>
        <v>0</v>
      </c>
      <c r="I80" s="25">
        <f t="shared" si="18"/>
        <v>0</v>
      </c>
    </row>
    <row r="81" spans="1:9" x14ac:dyDescent="0.25">
      <c r="A81" s="9"/>
      <c r="B81" s="10" t="s">
        <v>84</v>
      </c>
      <c r="C81" s="16">
        <v>0</v>
      </c>
      <c r="D81" s="16">
        <v>0</v>
      </c>
      <c r="E81" s="19">
        <f t="shared" si="16"/>
        <v>0</v>
      </c>
      <c r="F81" s="16">
        <v>0</v>
      </c>
      <c r="G81" s="16">
        <v>0</v>
      </c>
      <c r="H81" s="19">
        <f t="shared" si="17"/>
        <v>0</v>
      </c>
      <c r="I81" s="25">
        <f t="shared" si="18"/>
        <v>0</v>
      </c>
    </row>
    <row r="82" spans="1:9" x14ac:dyDescent="0.25">
      <c r="A82" s="48"/>
      <c r="B82" s="49"/>
      <c r="C82" s="8"/>
      <c r="D82" s="8"/>
      <c r="E82" s="19"/>
      <c r="F82" s="8"/>
      <c r="G82" s="8"/>
      <c r="H82" s="8"/>
      <c r="I82" s="25">
        <f t="shared" si="18"/>
        <v>0</v>
      </c>
    </row>
    <row r="83" spans="1:9" x14ac:dyDescent="0.25">
      <c r="A83" s="46" t="s">
        <v>85</v>
      </c>
      <c r="B83" s="47"/>
      <c r="C83" s="23">
        <f t="shared" ref="C83:H83" si="19">SUM(C85,C93,C103,C113,C123,C133,C137,C145,C149)</f>
        <v>26055561</v>
      </c>
      <c r="D83" s="23">
        <f t="shared" si="19"/>
        <v>2258331.5300000003</v>
      </c>
      <c r="E83" s="23">
        <f t="shared" si="19"/>
        <v>28313892.529999997</v>
      </c>
      <c r="F83" s="23">
        <f t="shared" si="19"/>
        <v>19380302.23</v>
      </c>
      <c r="G83" s="23">
        <f t="shared" si="19"/>
        <v>19362075.830000002</v>
      </c>
      <c r="H83" s="23">
        <f t="shared" si="19"/>
        <v>8933590.2999999989</v>
      </c>
      <c r="I83" s="25">
        <f t="shared" si="18"/>
        <v>18226.39999999851</v>
      </c>
    </row>
    <row r="84" spans="1:9" x14ac:dyDescent="0.25">
      <c r="A84" s="6"/>
      <c r="B84" s="7"/>
      <c r="C84" s="8"/>
      <c r="D84" s="8"/>
      <c r="E84" s="8"/>
      <c r="F84" s="8"/>
      <c r="G84" s="8"/>
      <c r="H84" s="8"/>
      <c r="I84" s="25">
        <f t="shared" si="18"/>
        <v>0</v>
      </c>
    </row>
    <row r="85" spans="1:9" x14ac:dyDescent="0.25">
      <c r="A85" s="46" t="s">
        <v>13</v>
      </c>
      <c r="B85" s="47"/>
      <c r="C85" s="23">
        <f t="shared" ref="C85:H85" si="20">SUM(C86:C92)</f>
        <v>23353628</v>
      </c>
      <c r="D85" s="23">
        <f t="shared" si="20"/>
        <v>0</v>
      </c>
      <c r="E85" s="23">
        <f t="shared" si="20"/>
        <v>23353628</v>
      </c>
      <c r="F85" s="23">
        <f t="shared" si="20"/>
        <v>16264537</v>
      </c>
      <c r="G85" s="23">
        <f t="shared" si="20"/>
        <v>16252418</v>
      </c>
      <c r="H85" s="23">
        <f t="shared" si="20"/>
        <v>7089091</v>
      </c>
      <c r="I85" s="25">
        <f t="shared" si="18"/>
        <v>12119</v>
      </c>
    </row>
    <row r="86" spans="1:9" x14ac:dyDescent="0.25">
      <c r="A86" s="9"/>
      <c r="B86" s="10" t="s">
        <v>14</v>
      </c>
      <c r="C86" s="16">
        <v>19679861</v>
      </c>
      <c r="D86" s="16">
        <v>0</v>
      </c>
      <c r="E86" s="19">
        <f t="shared" ref="E86:E92" si="21">SUM(C86,D86)</f>
        <v>19679861</v>
      </c>
      <c r="F86" s="16">
        <v>14871639.5</v>
      </c>
      <c r="G86" s="16">
        <v>14871639.5</v>
      </c>
      <c r="H86" s="19">
        <f t="shared" ref="H86:H102" si="22">SUM(E86-F86)</f>
        <v>4808221.5</v>
      </c>
      <c r="I86" s="26">
        <f t="shared" si="18"/>
        <v>0</v>
      </c>
    </row>
    <row r="87" spans="1:9" x14ac:dyDescent="0.25">
      <c r="A87" s="9"/>
      <c r="B87" s="10" t="s">
        <v>15</v>
      </c>
      <c r="C87" s="16">
        <v>0</v>
      </c>
      <c r="D87" s="16">
        <v>0</v>
      </c>
      <c r="E87" s="19">
        <f t="shared" si="21"/>
        <v>0</v>
      </c>
      <c r="F87" s="16">
        <v>0</v>
      </c>
      <c r="G87" s="16">
        <v>0</v>
      </c>
      <c r="H87" s="19">
        <f t="shared" si="22"/>
        <v>0</v>
      </c>
      <c r="I87" s="25">
        <f t="shared" si="18"/>
        <v>0</v>
      </c>
    </row>
    <row r="88" spans="1:9" x14ac:dyDescent="0.25">
      <c r="A88" s="9"/>
      <c r="B88" s="10" t="s">
        <v>16</v>
      </c>
      <c r="C88" s="16">
        <v>3673767</v>
      </c>
      <c r="D88" s="16">
        <v>0</v>
      </c>
      <c r="E88" s="19">
        <f t="shared" si="21"/>
        <v>3673767</v>
      </c>
      <c r="F88" s="16">
        <v>1392897.5</v>
      </c>
      <c r="G88" s="16">
        <v>1380778.5</v>
      </c>
      <c r="H88" s="19">
        <f t="shared" si="22"/>
        <v>2280869.5</v>
      </c>
      <c r="I88" s="26">
        <f t="shared" si="18"/>
        <v>12119</v>
      </c>
    </row>
    <row r="89" spans="1:9" x14ac:dyDescent="0.25">
      <c r="A89" s="9"/>
      <c r="B89" s="10" t="s">
        <v>17</v>
      </c>
      <c r="C89" s="16">
        <v>0</v>
      </c>
      <c r="D89" s="16">
        <v>0</v>
      </c>
      <c r="E89" s="19">
        <f t="shared" si="21"/>
        <v>0</v>
      </c>
      <c r="F89" s="16">
        <v>0</v>
      </c>
      <c r="G89" s="16">
        <v>0</v>
      </c>
      <c r="H89" s="19">
        <f t="shared" si="22"/>
        <v>0</v>
      </c>
      <c r="I89" s="25">
        <f t="shared" si="18"/>
        <v>0</v>
      </c>
    </row>
    <row r="90" spans="1:9" x14ac:dyDescent="0.25">
      <c r="A90" s="9"/>
      <c r="B90" s="10" t="s">
        <v>18</v>
      </c>
      <c r="C90" s="16">
        <v>0</v>
      </c>
      <c r="D90" s="16">
        <v>0</v>
      </c>
      <c r="E90" s="19">
        <f t="shared" si="21"/>
        <v>0</v>
      </c>
      <c r="F90" s="16">
        <v>0</v>
      </c>
      <c r="G90" s="16">
        <v>0</v>
      </c>
      <c r="H90" s="19">
        <f t="shared" si="22"/>
        <v>0</v>
      </c>
      <c r="I90" s="25">
        <f t="shared" si="18"/>
        <v>0</v>
      </c>
    </row>
    <row r="91" spans="1:9" x14ac:dyDescent="0.25">
      <c r="A91" s="9"/>
      <c r="B91" s="10" t="s">
        <v>19</v>
      </c>
      <c r="C91" s="16">
        <v>0</v>
      </c>
      <c r="D91" s="16">
        <v>0</v>
      </c>
      <c r="E91" s="19">
        <f t="shared" si="21"/>
        <v>0</v>
      </c>
      <c r="F91" s="16">
        <v>0</v>
      </c>
      <c r="G91" s="16">
        <v>0</v>
      </c>
      <c r="H91" s="19">
        <f t="shared" si="22"/>
        <v>0</v>
      </c>
      <c r="I91" s="25">
        <f t="shared" si="18"/>
        <v>0</v>
      </c>
    </row>
    <row r="92" spans="1:9" x14ac:dyDescent="0.25">
      <c r="A92" s="9"/>
      <c r="B92" s="10" t="s">
        <v>20</v>
      </c>
      <c r="C92" s="16">
        <v>0</v>
      </c>
      <c r="D92" s="16">
        <v>0</v>
      </c>
      <c r="E92" s="19">
        <f t="shared" si="21"/>
        <v>0</v>
      </c>
      <c r="F92" s="16">
        <v>0</v>
      </c>
      <c r="G92" s="16">
        <v>0</v>
      </c>
      <c r="H92" s="19">
        <f t="shared" si="22"/>
        <v>0</v>
      </c>
      <c r="I92" s="25">
        <f t="shared" si="18"/>
        <v>0</v>
      </c>
    </row>
    <row r="93" spans="1:9" x14ac:dyDescent="0.25">
      <c r="A93" s="46" t="s">
        <v>21</v>
      </c>
      <c r="B93" s="47"/>
      <c r="C93" s="23">
        <f t="shared" ref="C93:H93" si="23">SUM(C94:C102)</f>
        <v>324284</v>
      </c>
      <c r="D93" s="23">
        <f t="shared" si="23"/>
        <v>71308.88</v>
      </c>
      <c r="E93" s="23">
        <f t="shared" si="23"/>
        <v>395592.88</v>
      </c>
      <c r="F93" s="23">
        <f t="shared" si="23"/>
        <v>224691.78</v>
      </c>
      <c r="G93" s="23">
        <f t="shared" si="23"/>
        <v>224691.78</v>
      </c>
      <c r="H93" s="23">
        <f t="shared" si="23"/>
        <v>170901.1</v>
      </c>
      <c r="I93" s="25">
        <f t="shared" si="18"/>
        <v>0</v>
      </c>
    </row>
    <row r="94" spans="1:9" x14ac:dyDescent="0.25">
      <c r="A94" s="9"/>
      <c r="B94" s="10" t="s">
        <v>22</v>
      </c>
      <c r="C94" s="16">
        <v>88500</v>
      </c>
      <c r="D94" s="16">
        <v>37968.449999999997</v>
      </c>
      <c r="E94" s="19">
        <f t="shared" ref="E94:E102" si="24">SUM(C94,D94)</f>
        <v>126468.45</v>
      </c>
      <c r="F94" s="16">
        <v>93736.8</v>
      </c>
      <c r="G94" s="16">
        <v>93736.8</v>
      </c>
      <c r="H94" s="19">
        <f t="shared" si="22"/>
        <v>32731.649999999994</v>
      </c>
      <c r="I94" s="25">
        <f t="shared" si="18"/>
        <v>0</v>
      </c>
    </row>
    <row r="95" spans="1:9" x14ac:dyDescent="0.25">
      <c r="A95" s="9"/>
      <c r="B95" s="10" t="s">
        <v>23</v>
      </c>
      <c r="C95" s="16">
        <v>101350</v>
      </c>
      <c r="D95" s="16">
        <v>-1502.75</v>
      </c>
      <c r="E95" s="19">
        <f t="shared" si="24"/>
        <v>99847.25</v>
      </c>
      <c r="F95" s="16">
        <v>20737.8</v>
      </c>
      <c r="G95" s="16">
        <v>20737.8</v>
      </c>
      <c r="H95" s="19">
        <f t="shared" si="22"/>
        <v>79109.45</v>
      </c>
      <c r="I95" s="25">
        <f t="shared" si="18"/>
        <v>0</v>
      </c>
    </row>
    <row r="96" spans="1:9" x14ac:dyDescent="0.25">
      <c r="A96" s="9"/>
      <c r="B96" s="10" t="s">
        <v>24</v>
      </c>
      <c r="C96" s="16">
        <v>0</v>
      </c>
      <c r="D96" s="16">
        <v>0</v>
      </c>
      <c r="E96" s="19">
        <f t="shared" si="24"/>
        <v>0</v>
      </c>
      <c r="F96" s="16">
        <v>0</v>
      </c>
      <c r="G96" s="16">
        <v>0</v>
      </c>
      <c r="H96" s="19">
        <f t="shared" si="22"/>
        <v>0</v>
      </c>
      <c r="I96" s="25">
        <f t="shared" si="18"/>
        <v>0</v>
      </c>
    </row>
    <row r="97" spans="1:9" x14ac:dyDescent="0.25">
      <c r="A97" s="9"/>
      <c r="B97" s="10" t="s">
        <v>25</v>
      </c>
      <c r="C97" s="16">
        <v>91548</v>
      </c>
      <c r="D97" s="16">
        <v>0</v>
      </c>
      <c r="E97" s="19">
        <f t="shared" si="24"/>
        <v>91548</v>
      </c>
      <c r="F97" s="16">
        <v>56904.82</v>
      </c>
      <c r="G97" s="16">
        <v>56904.82</v>
      </c>
      <c r="H97" s="19">
        <f t="shared" si="22"/>
        <v>34643.18</v>
      </c>
      <c r="I97" s="25">
        <f t="shared" si="18"/>
        <v>0</v>
      </c>
    </row>
    <row r="98" spans="1:9" x14ac:dyDescent="0.25">
      <c r="A98" s="9"/>
      <c r="B98" s="10" t="s">
        <v>26</v>
      </c>
      <c r="C98" s="16">
        <v>31439</v>
      </c>
      <c r="D98" s="16">
        <v>0</v>
      </c>
      <c r="E98" s="19">
        <f t="shared" si="24"/>
        <v>31439</v>
      </c>
      <c r="F98" s="16">
        <v>13368.18</v>
      </c>
      <c r="G98" s="16">
        <v>13368.18</v>
      </c>
      <c r="H98" s="19">
        <f t="shared" si="22"/>
        <v>18070.82</v>
      </c>
      <c r="I98" s="25">
        <f t="shared" si="18"/>
        <v>0</v>
      </c>
    </row>
    <row r="99" spans="1:9" x14ac:dyDescent="0.25">
      <c r="A99" s="9"/>
      <c r="B99" s="10" t="s">
        <v>27</v>
      </c>
      <c r="C99" s="16">
        <v>0</v>
      </c>
      <c r="D99" s="16">
        <v>0</v>
      </c>
      <c r="E99" s="19">
        <f t="shared" si="24"/>
        <v>0</v>
      </c>
      <c r="F99" s="16">
        <v>0</v>
      </c>
      <c r="G99" s="16">
        <v>0</v>
      </c>
      <c r="H99" s="19">
        <f t="shared" si="22"/>
        <v>0</v>
      </c>
      <c r="I99" s="25">
        <f t="shared" si="18"/>
        <v>0</v>
      </c>
    </row>
    <row r="100" spans="1:9" x14ac:dyDescent="0.25">
      <c r="A100" s="9"/>
      <c r="B100" s="10" t="s">
        <v>28</v>
      </c>
      <c r="C100" s="16">
        <v>4000</v>
      </c>
      <c r="D100" s="16">
        <v>0</v>
      </c>
      <c r="E100" s="19">
        <f t="shared" si="24"/>
        <v>4000</v>
      </c>
      <c r="F100" s="16">
        <v>2000</v>
      </c>
      <c r="G100" s="16">
        <v>2000</v>
      </c>
      <c r="H100" s="19">
        <f t="shared" si="22"/>
        <v>2000</v>
      </c>
      <c r="I100" s="25">
        <f t="shared" si="18"/>
        <v>0</v>
      </c>
    </row>
    <row r="101" spans="1:9" x14ac:dyDescent="0.25">
      <c r="A101" s="9"/>
      <c r="B101" s="10" t="s">
        <v>29</v>
      </c>
      <c r="C101" s="16">
        <v>0</v>
      </c>
      <c r="D101" s="16">
        <v>0</v>
      </c>
      <c r="E101" s="19">
        <f t="shared" si="24"/>
        <v>0</v>
      </c>
      <c r="F101" s="16">
        <v>0</v>
      </c>
      <c r="G101" s="16">
        <v>0</v>
      </c>
      <c r="H101" s="19">
        <f>SUM(E101-F101)</f>
        <v>0</v>
      </c>
      <c r="I101" s="25">
        <f t="shared" si="18"/>
        <v>0</v>
      </c>
    </row>
    <row r="102" spans="1:9" x14ac:dyDescent="0.25">
      <c r="A102" s="9"/>
      <c r="B102" s="10" t="s">
        <v>30</v>
      </c>
      <c r="C102" s="16">
        <v>7447</v>
      </c>
      <c r="D102" s="16">
        <v>34843.18</v>
      </c>
      <c r="E102" s="19">
        <f t="shared" si="24"/>
        <v>42290.18</v>
      </c>
      <c r="F102" s="16">
        <v>37944.18</v>
      </c>
      <c r="G102" s="16">
        <v>37944.18</v>
      </c>
      <c r="H102" s="19">
        <f t="shared" si="22"/>
        <v>4346</v>
      </c>
      <c r="I102" s="25">
        <f t="shared" si="18"/>
        <v>0</v>
      </c>
    </row>
    <row r="103" spans="1:9" x14ac:dyDescent="0.25">
      <c r="A103" s="46" t="s">
        <v>31</v>
      </c>
      <c r="B103" s="47"/>
      <c r="C103" s="23">
        <f t="shared" ref="C103:H103" si="25">SUM(C104:C112)</f>
        <v>2302649</v>
      </c>
      <c r="D103" s="23">
        <f t="shared" si="25"/>
        <v>189143.41</v>
      </c>
      <c r="E103" s="23">
        <f t="shared" si="25"/>
        <v>2491792.41</v>
      </c>
      <c r="F103" s="23">
        <f t="shared" si="25"/>
        <v>881685.48999999987</v>
      </c>
      <c r="G103" s="23">
        <f t="shared" si="25"/>
        <v>875578.09</v>
      </c>
      <c r="H103" s="23">
        <f t="shared" si="25"/>
        <v>1610106.92</v>
      </c>
      <c r="I103" s="25">
        <f t="shared" si="18"/>
        <v>6107.3999999999069</v>
      </c>
    </row>
    <row r="104" spans="1:9" x14ac:dyDescent="0.25">
      <c r="A104" s="9"/>
      <c r="B104" s="10" t="s">
        <v>32</v>
      </c>
      <c r="C104" s="16">
        <v>10000</v>
      </c>
      <c r="D104" s="16">
        <v>0</v>
      </c>
      <c r="E104" s="19">
        <f>SUM(C104,D104)</f>
        <v>10000</v>
      </c>
      <c r="F104" s="16">
        <v>0</v>
      </c>
      <c r="G104" s="16">
        <v>0</v>
      </c>
      <c r="H104" s="19">
        <f>SUM(E104-F104)</f>
        <v>10000</v>
      </c>
      <c r="I104" s="25">
        <f t="shared" si="18"/>
        <v>0</v>
      </c>
    </row>
    <row r="105" spans="1:9" x14ac:dyDescent="0.25">
      <c r="A105" s="9"/>
      <c r="B105" s="10" t="s">
        <v>33</v>
      </c>
      <c r="C105" s="16">
        <v>57950</v>
      </c>
      <c r="D105" s="16">
        <v>4046.51</v>
      </c>
      <c r="E105" s="19">
        <f t="shared" ref="E105:E112" si="26">SUM(C105,D105)</f>
        <v>61996.51</v>
      </c>
      <c r="F105" s="16">
        <v>32400.639999999999</v>
      </c>
      <c r="G105" s="16">
        <v>32400.639999999999</v>
      </c>
      <c r="H105" s="19">
        <f t="shared" ref="H105:H132" si="27">SUM(E105-F105)</f>
        <v>29595.870000000003</v>
      </c>
      <c r="I105" s="25">
        <f t="shared" si="18"/>
        <v>0</v>
      </c>
    </row>
    <row r="106" spans="1:9" x14ac:dyDescent="0.25">
      <c r="A106" s="9"/>
      <c r="B106" s="10" t="s">
        <v>34</v>
      </c>
      <c r="C106" s="16">
        <v>848228</v>
      </c>
      <c r="D106" s="16">
        <v>138838.21</v>
      </c>
      <c r="E106" s="19">
        <f t="shared" si="26"/>
        <v>987066.21</v>
      </c>
      <c r="F106" s="16">
        <v>497237.2</v>
      </c>
      <c r="G106" s="16">
        <v>491129.8</v>
      </c>
      <c r="H106" s="19">
        <f t="shared" si="27"/>
        <v>489829.00999999995</v>
      </c>
      <c r="I106" s="25">
        <f t="shared" si="18"/>
        <v>6107.4000000000233</v>
      </c>
    </row>
    <row r="107" spans="1:9" x14ac:dyDescent="0.25">
      <c r="A107" s="9"/>
      <c r="B107" s="10" t="s">
        <v>35</v>
      </c>
      <c r="C107" s="16">
        <v>605250</v>
      </c>
      <c r="D107" s="16">
        <v>0</v>
      </c>
      <c r="E107" s="19">
        <f t="shared" si="26"/>
        <v>605250</v>
      </c>
      <c r="F107" s="16">
        <v>246325.55</v>
      </c>
      <c r="G107" s="16">
        <v>246325.55</v>
      </c>
      <c r="H107" s="19">
        <f t="shared" si="27"/>
        <v>358924.45</v>
      </c>
      <c r="I107" s="25">
        <f t="shared" si="18"/>
        <v>0</v>
      </c>
    </row>
    <row r="108" spans="1:9" x14ac:dyDescent="0.25">
      <c r="A108" s="9"/>
      <c r="B108" s="10" t="s">
        <v>36</v>
      </c>
      <c r="C108" s="16">
        <v>0</v>
      </c>
      <c r="D108" s="16">
        <v>0</v>
      </c>
      <c r="E108" s="19">
        <f t="shared" si="26"/>
        <v>0</v>
      </c>
      <c r="F108" s="16">
        <v>0</v>
      </c>
      <c r="G108" s="16">
        <v>0</v>
      </c>
      <c r="H108" s="19">
        <f t="shared" si="27"/>
        <v>0</v>
      </c>
      <c r="I108" s="25">
        <f t="shared" si="18"/>
        <v>0</v>
      </c>
    </row>
    <row r="109" spans="1:9" x14ac:dyDescent="0.25">
      <c r="A109" s="9"/>
      <c r="B109" s="10" t="s">
        <v>37</v>
      </c>
      <c r="C109" s="16">
        <v>184025</v>
      </c>
      <c r="D109" s="16">
        <v>1351.09</v>
      </c>
      <c r="E109" s="19">
        <f t="shared" si="26"/>
        <v>185376.09</v>
      </c>
      <c r="F109" s="16">
        <v>29317.24</v>
      </c>
      <c r="G109" s="16">
        <v>29317.24</v>
      </c>
      <c r="H109" s="19">
        <f t="shared" si="27"/>
        <v>156058.85</v>
      </c>
      <c r="I109" s="25">
        <f t="shared" si="18"/>
        <v>0</v>
      </c>
    </row>
    <row r="110" spans="1:9" x14ac:dyDescent="0.25">
      <c r="A110" s="9"/>
      <c r="B110" s="10" t="s">
        <v>38</v>
      </c>
      <c r="C110" s="16">
        <v>319566</v>
      </c>
      <c r="D110" s="16">
        <v>-1883.4</v>
      </c>
      <c r="E110" s="19">
        <f t="shared" si="26"/>
        <v>317682.59999999998</v>
      </c>
      <c r="F110" s="16">
        <v>15307.74</v>
      </c>
      <c r="G110" s="16">
        <v>15307.74</v>
      </c>
      <c r="H110" s="19">
        <f t="shared" si="27"/>
        <v>302374.86</v>
      </c>
      <c r="I110" s="25">
        <f t="shared" si="18"/>
        <v>0</v>
      </c>
    </row>
    <row r="111" spans="1:9" x14ac:dyDescent="0.25">
      <c r="A111" s="9"/>
      <c r="B111" s="10" t="s">
        <v>39</v>
      </c>
      <c r="C111" s="16">
        <v>276686</v>
      </c>
      <c r="D111" s="16">
        <v>46791</v>
      </c>
      <c r="E111" s="19">
        <f t="shared" si="26"/>
        <v>323477</v>
      </c>
      <c r="F111" s="16">
        <v>61097.120000000003</v>
      </c>
      <c r="G111" s="16">
        <v>61097.120000000003</v>
      </c>
      <c r="H111" s="19">
        <f t="shared" si="27"/>
        <v>262379.88</v>
      </c>
      <c r="I111" s="25">
        <f t="shared" si="18"/>
        <v>0</v>
      </c>
    </row>
    <row r="112" spans="1:9" x14ac:dyDescent="0.25">
      <c r="A112" s="9"/>
      <c r="B112" s="10" t="s">
        <v>40</v>
      </c>
      <c r="C112" s="16">
        <v>944</v>
      </c>
      <c r="D112" s="16">
        <v>0</v>
      </c>
      <c r="E112" s="19">
        <f t="shared" si="26"/>
        <v>944</v>
      </c>
      <c r="F112" s="16">
        <v>0</v>
      </c>
      <c r="G112" s="16">
        <v>0</v>
      </c>
      <c r="H112" s="19">
        <f t="shared" si="27"/>
        <v>944</v>
      </c>
      <c r="I112" s="25">
        <f t="shared" si="18"/>
        <v>0</v>
      </c>
    </row>
    <row r="113" spans="1:9" x14ac:dyDescent="0.25">
      <c r="A113" s="46" t="s">
        <v>41</v>
      </c>
      <c r="B113" s="47"/>
      <c r="C113" s="23">
        <f t="shared" ref="C113:H113" si="28">SUM(C114:C122)</f>
        <v>75000</v>
      </c>
      <c r="D113" s="23">
        <f t="shared" si="28"/>
        <v>26754.13</v>
      </c>
      <c r="E113" s="23">
        <f t="shared" si="28"/>
        <v>101754.13</v>
      </c>
      <c r="F113" s="23">
        <f t="shared" si="28"/>
        <v>38262.85</v>
      </c>
      <c r="G113" s="23">
        <f t="shared" si="28"/>
        <v>38262.85</v>
      </c>
      <c r="H113" s="23">
        <f t="shared" si="28"/>
        <v>63491.280000000006</v>
      </c>
      <c r="I113" s="25">
        <f t="shared" si="18"/>
        <v>0</v>
      </c>
    </row>
    <row r="114" spans="1:9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  <c r="I114" s="25">
        <f t="shared" si="18"/>
        <v>0</v>
      </c>
    </row>
    <row r="115" spans="1:9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9">SUM(C115,D115)</f>
        <v>0</v>
      </c>
      <c r="F115" s="16">
        <v>0</v>
      </c>
      <c r="G115" s="16">
        <v>0</v>
      </c>
      <c r="H115" s="24">
        <f>SUM(E115-F115)</f>
        <v>0</v>
      </c>
      <c r="I115" s="25">
        <f t="shared" si="18"/>
        <v>0</v>
      </c>
    </row>
    <row r="116" spans="1:9" x14ac:dyDescent="0.25">
      <c r="A116" s="9"/>
      <c r="B116" s="10" t="s">
        <v>44</v>
      </c>
      <c r="C116" s="16">
        <v>0</v>
      </c>
      <c r="D116" s="16">
        <v>0</v>
      </c>
      <c r="E116" s="19">
        <f t="shared" si="29"/>
        <v>0</v>
      </c>
      <c r="F116" s="16">
        <v>0</v>
      </c>
      <c r="G116" s="16">
        <v>0</v>
      </c>
      <c r="H116" s="24">
        <f t="shared" si="27"/>
        <v>0</v>
      </c>
      <c r="I116" s="25">
        <f t="shared" si="18"/>
        <v>0</v>
      </c>
    </row>
    <row r="117" spans="1:9" x14ac:dyDescent="0.25">
      <c r="A117" s="9"/>
      <c r="B117" s="10" t="s">
        <v>45</v>
      </c>
      <c r="C117" s="16">
        <v>75000</v>
      </c>
      <c r="D117" s="16">
        <v>26754.13</v>
      </c>
      <c r="E117" s="19">
        <f t="shared" si="29"/>
        <v>101754.13</v>
      </c>
      <c r="F117" s="16">
        <v>38262.85</v>
      </c>
      <c r="G117" s="16">
        <v>38262.85</v>
      </c>
      <c r="H117" s="24">
        <f t="shared" si="27"/>
        <v>63491.280000000006</v>
      </c>
      <c r="I117" s="25">
        <f t="shared" si="18"/>
        <v>0</v>
      </c>
    </row>
    <row r="118" spans="1:9" x14ac:dyDescent="0.25">
      <c r="A118" s="9"/>
      <c r="B118" s="10" t="s">
        <v>46</v>
      </c>
      <c r="C118" s="16">
        <v>0</v>
      </c>
      <c r="D118" s="16">
        <v>0</v>
      </c>
      <c r="E118" s="19">
        <f t="shared" si="29"/>
        <v>0</v>
      </c>
      <c r="F118" s="16">
        <v>0</v>
      </c>
      <c r="G118" s="16">
        <v>0</v>
      </c>
      <c r="H118" s="24">
        <f t="shared" si="27"/>
        <v>0</v>
      </c>
      <c r="I118" s="25">
        <f t="shared" si="18"/>
        <v>0</v>
      </c>
    </row>
    <row r="119" spans="1:9" x14ac:dyDescent="0.25">
      <c r="A119" s="9"/>
      <c r="B119" s="10" t="s">
        <v>47</v>
      </c>
      <c r="C119" s="16">
        <v>0</v>
      </c>
      <c r="D119" s="16">
        <v>0</v>
      </c>
      <c r="E119" s="19">
        <f t="shared" si="29"/>
        <v>0</v>
      </c>
      <c r="F119" s="16">
        <v>0</v>
      </c>
      <c r="G119" s="16">
        <v>0</v>
      </c>
      <c r="H119" s="24">
        <f t="shared" si="27"/>
        <v>0</v>
      </c>
      <c r="I119" s="25">
        <f t="shared" si="18"/>
        <v>0</v>
      </c>
    </row>
    <row r="120" spans="1:9" x14ac:dyDescent="0.25">
      <c r="A120" s="9"/>
      <c r="B120" s="10" t="s">
        <v>48</v>
      </c>
      <c r="C120" s="16">
        <v>0</v>
      </c>
      <c r="D120" s="16">
        <v>0</v>
      </c>
      <c r="E120" s="19">
        <f t="shared" si="29"/>
        <v>0</v>
      </c>
      <c r="F120" s="16">
        <v>0</v>
      </c>
      <c r="G120" s="16">
        <v>0</v>
      </c>
      <c r="H120" s="24">
        <f t="shared" si="27"/>
        <v>0</v>
      </c>
      <c r="I120" s="25">
        <f t="shared" si="18"/>
        <v>0</v>
      </c>
    </row>
    <row r="121" spans="1:9" x14ac:dyDescent="0.25">
      <c r="A121" s="9"/>
      <c r="B121" s="10" t="s">
        <v>49</v>
      </c>
      <c r="C121" s="16">
        <v>0</v>
      </c>
      <c r="D121" s="16">
        <v>0</v>
      </c>
      <c r="E121" s="19">
        <f t="shared" si="29"/>
        <v>0</v>
      </c>
      <c r="F121" s="16">
        <v>0</v>
      </c>
      <c r="G121" s="16">
        <v>0</v>
      </c>
      <c r="H121" s="24">
        <f t="shared" si="27"/>
        <v>0</v>
      </c>
      <c r="I121" s="25">
        <f t="shared" si="18"/>
        <v>0</v>
      </c>
    </row>
    <row r="122" spans="1:9" x14ac:dyDescent="0.25">
      <c r="A122" s="9"/>
      <c r="B122" s="10" t="s">
        <v>50</v>
      </c>
      <c r="C122" s="16">
        <v>0</v>
      </c>
      <c r="D122" s="16">
        <v>0</v>
      </c>
      <c r="E122" s="19">
        <f t="shared" si="29"/>
        <v>0</v>
      </c>
      <c r="F122" s="16">
        <v>0</v>
      </c>
      <c r="G122" s="16">
        <v>0</v>
      </c>
      <c r="H122" s="24">
        <f t="shared" si="27"/>
        <v>0</v>
      </c>
      <c r="I122" s="25">
        <f t="shared" si="18"/>
        <v>0</v>
      </c>
    </row>
    <row r="123" spans="1:9" x14ac:dyDescent="0.25">
      <c r="A123" s="46" t="s">
        <v>86</v>
      </c>
      <c r="B123" s="47"/>
      <c r="C123" s="23">
        <f t="shared" ref="C123:H123" si="30">SUM(C124:C132)</f>
        <v>0</v>
      </c>
      <c r="D123" s="23">
        <f t="shared" si="30"/>
        <v>1971125.11</v>
      </c>
      <c r="E123" s="23">
        <f t="shared" si="30"/>
        <v>1971125.11</v>
      </c>
      <c r="F123" s="23">
        <f t="shared" si="30"/>
        <v>1971125.11</v>
      </c>
      <c r="G123" s="23">
        <f t="shared" si="30"/>
        <v>1971125.11</v>
      </c>
      <c r="H123" s="23">
        <f t="shared" si="30"/>
        <v>0</v>
      </c>
      <c r="I123" s="25">
        <f t="shared" si="18"/>
        <v>0</v>
      </c>
    </row>
    <row r="124" spans="1:9" x14ac:dyDescent="0.25">
      <c r="A124" s="9"/>
      <c r="B124" s="10" t="s">
        <v>52</v>
      </c>
      <c r="C124" s="16">
        <v>0</v>
      </c>
      <c r="D124" s="16">
        <v>1674542.11</v>
      </c>
      <c r="E124" s="19">
        <f t="shared" ref="E124:E132" si="31">SUM(C124,D124)</f>
        <v>1674542.11</v>
      </c>
      <c r="F124" s="16">
        <v>1674542.11</v>
      </c>
      <c r="G124" s="16">
        <v>1674542.11</v>
      </c>
      <c r="H124" s="24">
        <f t="shared" si="27"/>
        <v>0</v>
      </c>
      <c r="I124" s="25">
        <f>+F124-G124</f>
        <v>0</v>
      </c>
    </row>
    <row r="125" spans="1:9" x14ac:dyDescent="0.25">
      <c r="A125" s="9"/>
      <c r="B125" s="10" t="s">
        <v>53</v>
      </c>
      <c r="C125" s="16">
        <v>0</v>
      </c>
      <c r="D125" s="16">
        <v>296583</v>
      </c>
      <c r="E125" s="19">
        <f t="shared" si="31"/>
        <v>296583</v>
      </c>
      <c r="F125" s="16">
        <v>296583</v>
      </c>
      <c r="G125" s="16">
        <v>296583</v>
      </c>
      <c r="H125" s="24">
        <f t="shared" si="27"/>
        <v>0</v>
      </c>
      <c r="I125" s="25">
        <f>+F125-G125</f>
        <v>0</v>
      </c>
    </row>
    <row r="126" spans="1:9" x14ac:dyDescent="0.25">
      <c r="A126" s="9"/>
      <c r="B126" s="10" t="s">
        <v>54</v>
      </c>
      <c r="C126" s="16">
        <v>0</v>
      </c>
      <c r="D126" s="16">
        <v>0</v>
      </c>
      <c r="E126" s="19">
        <f t="shared" si="31"/>
        <v>0</v>
      </c>
      <c r="F126" s="16">
        <v>0</v>
      </c>
      <c r="G126" s="16">
        <v>0</v>
      </c>
      <c r="H126" s="24">
        <f t="shared" si="27"/>
        <v>0</v>
      </c>
      <c r="I126" s="25">
        <f t="shared" si="18"/>
        <v>0</v>
      </c>
    </row>
    <row r="127" spans="1:9" x14ac:dyDescent="0.25">
      <c r="A127" s="9"/>
      <c r="B127" s="10" t="s">
        <v>55</v>
      </c>
      <c r="C127" s="16">
        <v>0</v>
      </c>
      <c r="D127" s="16">
        <v>0</v>
      </c>
      <c r="E127" s="19">
        <f t="shared" si="31"/>
        <v>0</v>
      </c>
      <c r="F127" s="16">
        <v>0</v>
      </c>
      <c r="G127" s="16">
        <v>0</v>
      </c>
      <c r="H127" s="24">
        <f>SUM(E127-F127)</f>
        <v>0</v>
      </c>
      <c r="I127" s="25">
        <f t="shared" si="18"/>
        <v>0</v>
      </c>
    </row>
    <row r="128" spans="1:9" x14ac:dyDescent="0.25">
      <c r="A128" s="9"/>
      <c r="B128" s="10" t="s">
        <v>56</v>
      </c>
      <c r="C128" s="16">
        <v>0</v>
      </c>
      <c r="D128" s="16">
        <v>0</v>
      </c>
      <c r="E128" s="19">
        <f t="shared" si="31"/>
        <v>0</v>
      </c>
      <c r="F128" s="16">
        <v>0</v>
      </c>
      <c r="G128" s="16">
        <v>0</v>
      </c>
      <c r="H128" s="24">
        <f t="shared" si="27"/>
        <v>0</v>
      </c>
      <c r="I128" s="25">
        <f t="shared" si="18"/>
        <v>0</v>
      </c>
    </row>
    <row r="129" spans="1:9" x14ac:dyDescent="0.25">
      <c r="A129" s="9"/>
      <c r="B129" s="10" t="s">
        <v>57</v>
      </c>
      <c r="C129" s="16">
        <v>0</v>
      </c>
      <c r="D129" s="16">
        <v>0</v>
      </c>
      <c r="E129" s="19">
        <f t="shared" si="31"/>
        <v>0</v>
      </c>
      <c r="F129" s="16">
        <v>0</v>
      </c>
      <c r="G129" s="16">
        <v>0</v>
      </c>
      <c r="H129" s="24">
        <f t="shared" si="27"/>
        <v>0</v>
      </c>
      <c r="I129" s="25">
        <f t="shared" si="18"/>
        <v>0</v>
      </c>
    </row>
    <row r="130" spans="1:9" x14ac:dyDescent="0.25">
      <c r="A130" s="9"/>
      <c r="B130" s="10" t="s">
        <v>58</v>
      </c>
      <c r="C130" s="16">
        <v>0</v>
      </c>
      <c r="D130" s="16">
        <v>0</v>
      </c>
      <c r="E130" s="19">
        <f t="shared" si="31"/>
        <v>0</v>
      </c>
      <c r="F130" s="16">
        <v>0</v>
      </c>
      <c r="G130" s="16">
        <v>0</v>
      </c>
      <c r="H130" s="24">
        <f t="shared" si="27"/>
        <v>0</v>
      </c>
      <c r="I130" s="25">
        <f t="shared" si="18"/>
        <v>0</v>
      </c>
    </row>
    <row r="131" spans="1:9" x14ac:dyDescent="0.25">
      <c r="A131" s="9"/>
      <c r="B131" s="10" t="s">
        <v>59</v>
      </c>
      <c r="C131" s="16">
        <v>0</v>
      </c>
      <c r="D131" s="16">
        <v>0</v>
      </c>
      <c r="E131" s="19">
        <f t="shared" si="31"/>
        <v>0</v>
      </c>
      <c r="F131" s="16">
        <v>0</v>
      </c>
      <c r="G131" s="16">
        <v>0</v>
      </c>
      <c r="H131" s="24">
        <f t="shared" si="27"/>
        <v>0</v>
      </c>
    </row>
    <row r="132" spans="1:9" x14ac:dyDescent="0.25">
      <c r="A132" s="9"/>
      <c r="B132" s="10" t="s">
        <v>60</v>
      </c>
      <c r="C132" s="16">
        <v>0</v>
      </c>
      <c r="D132" s="16">
        <v>0</v>
      </c>
      <c r="E132" s="19">
        <f t="shared" si="31"/>
        <v>0</v>
      </c>
      <c r="F132" s="16">
        <v>0</v>
      </c>
      <c r="G132" s="16">
        <v>0</v>
      </c>
      <c r="H132" s="24">
        <f t="shared" si="27"/>
        <v>0</v>
      </c>
    </row>
    <row r="133" spans="1:9" x14ac:dyDescent="0.25">
      <c r="A133" s="46" t="s">
        <v>87</v>
      </c>
      <c r="B133" s="47"/>
      <c r="C133" s="23">
        <f t="shared" ref="C133:H133" si="32">SUM(C134:C136)</f>
        <v>0</v>
      </c>
      <c r="D133" s="23">
        <f t="shared" si="32"/>
        <v>0</v>
      </c>
      <c r="E133" s="23">
        <f t="shared" si="32"/>
        <v>0</v>
      </c>
      <c r="F133" s="23">
        <f t="shared" si="32"/>
        <v>0</v>
      </c>
      <c r="G133" s="23">
        <f t="shared" si="32"/>
        <v>0</v>
      </c>
      <c r="H133" s="23">
        <f t="shared" si="32"/>
        <v>0</v>
      </c>
    </row>
    <row r="134" spans="1:9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9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9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9" x14ac:dyDescent="0.25">
      <c r="A137" s="46" t="s">
        <v>65</v>
      </c>
      <c r="B137" s="47"/>
      <c r="C137" s="23">
        <f t="shared" ref="C137:H137" si="33">SUM(C138:C144)</f>
        <v>0</v>
      </c>
      <c r="D137" s="23">
        <f t="shared" si="33"/>
        <v>0</v>
      </c>
      <c r="E137" s="23">
        <f t="shared" si="33"/>
        <v>0</v>
      </c>
      <c r="F137" s="23">
        <f t="shared" si="33"/>
        <v>0</v>
      </c>
      <c r="G137" s="23">
        <f t="shared" si="33"/>
        <v>0</v>
      </c>
      <c r="H137" s="23">
        <f t="shared" si="33"/>
        <v>0</v>
      </c>
    </row>
    <row r="138" spans="1:9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9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4">SUM(C139,D139)</f>
        <v>0</v>
      </c>
      <c r="F139" s="16">
        <v>0</v>
      </c>
      <c r="G139" s="16">
        <v>0</v>
      </c>
      <c r="H139" s="19">
        <f t="shared" ref="H139:H156" si="35">E139-F139</f>
        <v>0</v>
      </c>
    </row>
    <row r="140" spans="1:9" x14ac:dyDescent="0.25">
      <c r="A140" s="9"/>
      <c r="B140" s="10" t="s">
        <v>68</v>
      </c>
      <c r="C140" s="16">
        <v>0</v>
      </c>
      <c r="D140" s="16">
        <v>0</v>
      </c>
      <c r="E140" s="19">
        <f t="shared" si="34"/>
        <v>0</v>
      </c>
      <c r="F140" s="16">
        <v>0</v>
      </c>
      <c r="G140" s="16">
        <v>0</v>
      </c>
      <c r="H140" s="19">
        <f t="shared" si="35"/>
        <v>0</v>
      </c>
    </row>
    <row r="141" spans="1:9" x14ac:dyDescent="0.25">
      <c r="A141" s="9"/>
      <c r="B141" s="10" t="s">
        <v>69</v>
      </c>
      <c r="C141" s="16">
        <v>0</v>
      </c>
      <c r="D141" s="16">
        <v>0</v>
      </c>
      <c r="E141" s="19">
        <f t="shared" si="34"/>
        <v>0</v>
      </c>
      <c r="F141" s="16">
        <v>0</v>
      </c>
      <c r="G141" s="16">
        <v>0</v>
      </c>
      <c r="H141" s="19">
        <f t="shared" si="35"/>
        <v>0</v>
      </c>
    </row>
    <row r="142" spans="1:9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4"/>
        <v>0</v>
      </c>
      <c r="F142" s="16">
        <v>0</v>
      </c>
      <c r="G142" s="16">
        <v>0</v>
      </c>
      <c r="H142" s="19">
        <f t="shared" si="35"/>
        <v>0</v>
      </c>
    </row>
    <row r="143" spans="1:9" x14ac:dyDescent="0.25">
      <c r="A143" s="9"/>
      <c r="B143" s="10" t="s">
        <v>71</v>
      </c>
      <c r="C143" s="16">
        <v>0</v>
      </c>
      <c r="D143" s="16">
        <v>0</v>
      </c>
      <c r="E143" s="19">
        <f t="shared" si="34"/>
        <v>0</v>
      </c>
      <c r="F143" s="16">
        <v>0</v>
      </c>
      <c r="G143" s="16">
        <v>0</v>
      </c>
      <c r="H143" s="19">
        <f t="shared" si="35"/>
        <v>0</v>
      </c>
    </row>
    <row r="144" spans="1:9" x14ac:dyDescent="0.25">
      <c r="A144" s="9"/>
      <c r="B144" s="10" t="s">
        <v>72</v>
      </c>
      <c r="C144" s="16">
        <v>0</v>
      </c>
      <c r="D144" s="16">
        <v>0</v>
      </c>
      <c r="E144" s="19">
        <f t="shared" si="34"/>
        <v>0</v>
      </c>
      <c r="F144" s="16">
        <v>0</v>
      </c>
      <c r="G144" s="16">
        <v>0</v>
      </c>
      <c r="H144" s="19">
        <f t="shared" si="35"/>
        <v>0</v>
      </c>
    </row>
    <row r="145" spans="1:8" x14ac:dyDescent="0.25">
      <c r="A145" s="46" t="s">
        <v>88</v>
      </c>
      <c r="B145" s="47"/>
      <c r="C145" s="23">
        <f t="shared" ref="C145:H145" si="36">SUM(C146:C148)</f>
        <v>0</v>
      </c>
      <c r="D145" s="23">
        <f t="shared" si="36"/>
        <v>0</v>
      </c>
      <c r="E145" s="23">
        <f t="shared" si="36"/>
        <v>0</v>
      </c>
      <c r="F145" s="23">
        <f t="shared" si="36"/>
        <v>0</v>
      </c>
      <c r="G145" s="23">
        <f t="shared" si="36"/>
        <v>0</v>
      </c>
      <c r="H145" s="23">
        <f t="shared" si="36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34"/>
        <v>0</v>
      </c>
      <c r="F146" s="16">
        <v>0</v>
      </c>
      <c r="G146" s="16">
        <v>0</v>
      </c>
      <c r="H146" s="19">
        <f t="shared" si="35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34"/>
        <v>0</v>
      </c>
      <c r="F147" s="16">
        <v>0</v>
      </c>
      <c r="G147" s="16">
        <v>0</v>
      </c>
      <c r="H147" s="19">
        <f t="shared" si="35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34"/>
        <v>0</v>
      </c>
      <c r="F148" s="16">
        <v>0</v>
      </c>
      <c r="G148" s="16">
        <v>0</v>
      </c>
      <c r="H148" s="19">
        <f t="shared" si="35"/>
        <v>0</v>
      </c>
    </row>
    <row r="149" spans="1:8" x14ac:dyDescent="0.25">
      <c r="A149" s="46" t="s">
        <v>77</v>
      </c>
      <c r="B149" s="47"/>
      <c r="C149" s="23">
        <f t="shared" ref="C149:H149" si="37">SUM(C150:C156)</f>
        <v>0</v>
      </c>
      <c r="D149" s="23">
        <f t="shared" si="37"/>
        <v>0</v>
      </c>
      <c r="E149" s="23">
        <f t="shared" si="37"/>
        <v>0</v>
      </c>
      <c r="F149" s="23">
        <f t="shared" si="37"/>
        <v>0</v>
      </c>
      <c r="G149" s="23">
        <f t="shared" si="37"/>
        <v>0</v>
      </c>
      <c r="H149" s="23">
        <f t="shared" si="37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34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34"/>
        <v>0</v>
      </c>
      <c r="F151" s="16">
        <v>0</v>
      </c>
      <c r="G151" s="16">
        <v>0</v>
      </c>
      <c r="H151" s="19">
        <f t="shared" si="35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34"/>
        <v>0</v>
      </c>
      <c r="F152" s="16">
        <v>0</v>
      </c>
      <c r="G152" s="16">
        <v>0</v>
      </c>
      <c r="H152" s="19">
        <f t="shared" si="35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34"/>
        <v>0</v>
      </c>
      <c r="F153" s="16">
        <v>0</v>
      </c>
      <c r="G153" s="16">
        <v>0</v>
      </c>
      <c r="H153" s="19">
        <f t="shared" si="35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34"/>
        <v>0</v>
      </c>
      <c r="F154" s="16">
        <v>0</v>
      </c>
      <c r="G154" s="16">
        <v>0</v>
      </c>
      <c r="H154" s="19">
        <f t="shared" si="35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34"/>
        <v>0</v>
      </c>
      <c r="F155" s="16">
        <v>0</v>
      </c>
      <c r="G155" s="16">
        <v>0</v>
      </c>
      <c r="H155" s="19">
        <f t="shared" si="35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34"/>
        <v>0</v>
      </c>
      <c r="F156" s="16">
        <v>0</v>
      </c>
      <c r="G156" s="16">
        <v>0</v>
      </c>
      <c r="H156" s="19">
        <f t="shared" si="35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46" t="s">
        <v>89</v>
      </c>
      <c r="B158" s="47"/>
      <c r="C158" s="23">
        <f t="shared" ref="C158:H158" si="38">SUM(C8,C83)</f>
        <v>73065631</v>
      </c>
      <c r="D158" s="23">
        <f t="shared" si="38"/>
        <v>4340034.5900000008</v>
      </c>
      <c r="E158" s="23">
        <f t="shared" si="38"/>
        <v>77405665.589999989</v>
      </c>
      <c r="F158" s="23">
        <f t="shared" si="38"/>
        <v>49222893.299999997</v>
      </c>
      <c r="G158" s="23">
        <f t="shared" si="38"/>
        <v>47987166.960000008</v>
      </c>
      <c r="H158" s="23">
        <f t="shared" si="38"/>
        <v>28182772.289999999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149:B149"/>
    <mergeCell ref="A158:B158"/>
    <mergeCell ref="A113:B113"/>
    <mergeCell ref="A123:B123"/>
    <mergeCell ref="A133:B133"/>
    <mergeCell ref="A137:B137"/>
    <mergeCell ref="A145:B145"/>
    <mergeCell ref="A82:B82"/>
    <mergeCell ref="A83:B83"/>
    <mergeCell ref="A85:B85"/>
    <mergeCell ref="A93:B93"/>
    <mergeCell ref="A103:B103"/>
    <mergeCell ref="A48:B48"/>
    <mergeCell ref="A58:B58"/>
    <mergeCell ref="A62:B62"/>
    <mergeCell ref="A70:B70"/>
    <mergeCell ref="A74:B74"/>
    <mergeCell ref="A8:B8"/>
    <mergeCell ref="A10:B10"/>
    <mergeCell ref="A18:B18"/>
    <mergeCell ref="A28:B28"/>
    <mergeCell ref="A38:B38"/>
    <mergeCell ref="A6:B7"/>
    <mergeCell ref="A1:H1"/>
    <mergeCell ref="A2:H2"/>
    <mergeCell ref="A4:H4"/>
    <mergeCell ref="A5:H5"/>
    <mergeCell ref="A3:H3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2020-10-14T21:13:36Z</dcterms:modified>
</cp:coreProperties>
</file>